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6" yWindow="-228" windowWidth="11412" windowHeight="8940" tabRatio="938" activeTab="3"/>
  </bookViews>
  <sheets>
    <sheet name="Danh muc cong trinh" sheetId="121" r:id="rId1"/>
    <sheet name="Giao thong - thuy loi" sheetId="123" r:id="rId2"/>
    <sheet name="Bieu HTSD 2015" sheetId="89" r:id="rId3"/>
    <sheet name="Bieu DCQH dat 2020 " sheetId="79" r:id="rId4"/>
  </sheets>
  <definedNames>
    <definedName name="_1">#N/A</definedName>
    <definedName name="_1000A01">#N/A</definedName>
    <definedName name="_2">#N/A</definedName>
    <definedName name="_CON1" localSheetId="0">#REF!</definedName>
    <definedName name="_CON1">#REF!</definedName>
    <definedName name="_CON2" localSheetId="0">#REF!</definedName>
    <definedName name="_CON2">#REF!</definedName>
    <definedName name="_Fill" localSheetId="0" hidden="1">#REF!</definedName>
    <definedName name="_Fill" hidden="1">#REF!</definedName>
    <definedName name="_xlnm._FilterDatabase" localSheetId="0" hidden="1">'Danh muc cong trinh'!$A$5:$AD$64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hidden="1">#REF!</definedName>
    <definedName name="A." localSheetId="0">#REF!</definedName>
    <definedName name="A.">#REF!</definedName>
    <definedName name="a_" localSheetId="0">#REF!</definedName>
    <definedName name="a_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b" localSheetId="0">#REF!</definedName>
    <definedName name="Ab">#REF!</definedName>
    <definedName name="Ag_" localSheetId="0">#REF!</definedName>
    <definedName name="Ag_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scount" hidden="1">4</definedName>
    <definedName name="Aq" localSheetId="0">#REF!</definedName>
    <definedName name="Aq">#REF!</definedName>
    <definedName name="As_" localSheetId="0">#REF!</definedName>
    <definedName name="As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B" localSheetId="0">#REF!</definedName>
    <definedName name="BB">#REF!</definedName>
    <definedName name="Bezugsfeld" localSheetId="0">#REF!</definedName>
    <definedName name="Bezugsfeld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b" localSheetId="2">#REF!</definedName>
    <definedName name="Cb" localSheetId="0">#REF!</definedName>
    <definedName name="Cb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ù__4" localSheetId="0">#REF!</definedName>
    <definedName name="Coù__4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" localSheetId="2">#REF!</definedName>
    <definedName name="cu" localSheetId="0">#REF!</definedName>
    <definedName name="cu">#REF!</definedName>
    <definedName name="CURRENCY" localSheetId="0">#REF!</definedName>
    <definedName name="CURRENCY">#REF!</definedName>
    <definedName name="d" localSheetId="2">#REF!</definedName>
    <definedName name="d" localSheetId="0">#REF!</definedName>
    <definedName name="d">#REF!</definedName>
    <definedName name="d_" localSheetId="0">#REF!</definedName>
    <definedName name="d_">#REF!</definedName>
    <definedName name="D_7101A_B" localSheetId="0">#REF!</definedName>
    <definedName name="D_7101A_B">#REF!</definedName>
    <definedName name="_xlnm.Database" localSheetId="2">#REF!</definedName>
    <definedName name="_xlnm.Database" localSheetId="0">#REF!</definedName>
    <definedName name="_xlnm.Database">#REF!</definedName>
    <definedName name="den_bu" localSheetId="0">#REF!</definedName>
    <definedName name="den_bu">#REF!</definedName>
    <definedName name="dg" hidden="1">{"'Sheet1'!$L$16"}</definedName>
    <definedName name="DGCTI592" localSheetId="2">#REF!</definedName>
    <definedName name="DGCTI592" localSheetId="0">#REF!</definedName>
    <definedName name="DGCTI592">#REF!</definedName>
    <definedName name="DH_TD" hidden="1">{"'Sheet1'!$L$16"}</definedName>
    <definedName name="Doc" localSheetId="0">#REF!</definedName>
    <definedName name="Doc">#REF!</definedName>
    <definedName name="Document_array">{"Thuxm2.xls","Sheet1"}</definedName>
    <definedName name="Doku" localSheetId="0">#REF!</definedName>
    <definedName name="Doku">#REF!</definedName>
    <definedName name="DSUMDATA" localSheetId="0">#REF!</definedName>
    <definedName name="DSUMDATA">#REF!</definedName>
    <definedName name="DUDAUCO" localSheetId="0">#REF!</definedName>
    <definedName name="DUDAUCO">#REF!</definedName>
    <definedName name="DUDAUNO" localSheetId="0">#REF!</definedName>
    <definedName name="DUDAUNO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FACTOR" localSheetId="0">#REF!</definedName>
    <definedName name="FACTOR">#REF!</definedName>
    <definedName name="fc" localSheetId="0">#REF!</definedName>
    <definedName name="fc">#REF!</definedName>
    <definedName name="fc_" localSheetId="0">#REF!</definedName>
    <definedName name="fc_">#REF!</definedName>
    <definedName name="FS" localSheetId="0">#REF!</definedName>
    <definedName name="FS">#REF!</definedName>
    <definedName name="fy" localSheetId="0">#REF!</definedName>
    <definedName name="fy">#REF!</definedName>
    <definedName name="Fy_" localSheetId="0">#REF!</definedName>
    <definedName name="Fy_">#REF!</definedName>
    <definedName name="g_" localSheetId="0">#REF!</definedName>
    <definedName name="g_">#REF!</definedName>
    <definedName name="geff" localSheetId="2">#REF!</definedName>
    <definedName name="geff" localSheetId="0">#REF!</definedName>
    <definedName name="geff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2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S" localSheetId="0">#REF!</definedName>
    <definedName name="HS">#REF!</definedName>
    <definedName name="Hsc" localSheetId="2">#REF!</definedName>
    <definedName name="Hsc" localSheetId="0">#REF!</definedName>
    <definedName name="Hsc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ST" localSheetId="0">#REF!</definedName>
    <definedName name="IST">#REF!</definedName>
    <definedName name="j356C8" localSheetId="0">#REF!</definedName>
    <definedName name="j356C8">#REF!</definedName>
    <definedName name="k" localSheetId="0">#REF!</definedName>
    <definedName name="k">#REF!</definedName>
    <definedName name="kcong" localSheetId="0">#REF!</definedName>
    <definedName name="kcong">#REF!</definedName>
    <definedName name="Kehoach" hidden="1">{"'Sheet1'!$L$16"}</definedName>
    <definedName name="kiem" localSheetId="0">#REF!</definedName>
    <definedName name="kiem">#REF!</definedName>
    <definedName name="Ks" localSheetId="0">#REF!</definedName>
    <definedName name="Ks">#REF!</definedName>
    <definedName name="kh" localSheetId="0">#REF!</definedName>
    <definedName name="kh">#REF!</definedName>
    <definedName name="kho">"kh¶o"</definedName>
    <definedName name="limcount" hidden="1">4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u" localSheetId="0">#REF!</definedName>
    <definedName name="Mu">#REF!</definedName>
    <definedName name="Mu_" localSheetId="0">#REF!</definedName>
    <definedName name="Mu_">#REF!</definedName>
    <definedName name="n" localSheetId="0">#REF!</definedName>
    <definedName name="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j" localSheetId="2">#REF!</definedName>
    <definedName name="nj" localSheetId="0">#REF!</definedName>
    <definedName name="nj">#REF!</definedName>
    <definedName name="Nms" localSheetId="2">#REF!</definedName>
    <definedName name="Nms" localSheetId="0">#REF!</definedName>
    <definedName name="Nms">#REF!</definedName>
    <definedName name="No" localSheetId="0">#REF!</definedName>
    <definedName name="No">#REF!</definedName>
    <definedName name="Nq" localSheetId="0">#REF!</definedName>
    <definedName name="Nq">#REF!</definedName>
    <definedName name="NH" localSheetId="0">#REF!</definedName>
    <definedName name="NH">#REF!</definedName>
    <definedName name="NHot" localSheetId="0">#REF!</definedName>
    <definedName name="NHot">#REF!</definedName>
    <definedName name="PA" localSheetId="0">#REF!</definedName>
    <definedName name="PA">#REF!</definedName>
    <definedName name="Pd" localSheetId="2">#REF!</definedName>
    <definedName name="Pd" localSheetId="0">#REF!</definedName>
    <definedName name="Pd">#REF!</definedName>
    <definedName name="PileSize" localSheetId="0">#REF!</definedName>
    <definedName name="PileSize">#REF!</definedName>
    <definedName name="PileType" localSheetId="2">#REF!</definedName>
    <definedName name="PileType" localSheetId="0">#REF!</definedName>
    <definedName name="PileType">#REF!</definedName>
    <definedName name="PMUX" localSheetId="0">#REF!</definedName>
    <definedName name="PMUX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2">'Bieu HTSD 2015'!$A$1:$L$71</definedName>
    <definedName name="_xlnm.Print_Area" localSheetId="0">#REF!</definedName>
    <definedName name="_xlnm.Print_Area">#REF!</definedName>
    <definedName name="_xlnm.Print_Titles" localSheetId="2">'Bieu HTSD 2015'!$4:$6</definedName>
    <definedName name="_xlnm.Print_Titles" localSheetId="0">'Danh muc cong trinh'!$5:$10</definedName>
    <definedName name="_xlnm.Print_Titles" localSheetId="1">'Giao thong - thuy loi'!$4:$6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DCV" localSheetId="0">#REF!</definedName>
    <definedName name="PTDG_DCV">#REF!</definedName>
    <definedName name="PTE" localSheetId="0">#REF!</definedName>
    <definedName name="PTE">#REF!</definedName>
    <definedName name="Pu" localSheetId="0">#REF!</definedName>
    <definedName name="Pu">#REF!</definedName>
    <definedName name="pw" localSheetId="0">#REF!</definedName>
    <definedName name="pw">#REF!</definedName>
    <definedName name="phu_luc_vua" localSheetId="0">#REF!</definedName>
    <definedName name="phu_luc_vua">#REF!</definedName>
    <definedName name="qu" localSheetId="2">#REF!</definedName>
    <definedName name="qu" localSheetId="0">#REF!</definedName>
    <definedName name="qu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s" localSheetId="0">#REF!</definedName>
    <definedName name="s">#REF!</definedName>
    <definedName name="s." localSheetId="0">#REF!</definedName>
    <definedName name="s.">#REF!</definedName>
    <definedName name="SCH" localSheetId="0">#REF!</definedName>
    <definedName name="SCH">#REF!</definedName>
    <definedName name="sencount" hidden="1">4</definedName>
    <definedName name="SIZE" localSheetId="0">#REF!</definedName>
    <definedName name="SIZE">#REF!</definedName>
    <definedName name="sn" localSheetId="0">#REF!</definedName>
    <definedName name="sn">#REF!</definedName>
    <definedName name="SoilType" localSheetId="2">#REF!</definedName>
    <definedName name="SoilType" localSheetId="0">#REF!</definedName>
    <definedName name="SoilType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PSCO" localSheetId="0">#REF!</definedName>
    <definedName name="SPSCO">#REF!</definedName>
    <definedName name="SPSNO" localSheetId="0">#REF!</definedName>
    <definedName name="SPSNO">#REF!</definedName>
    <definedName name="ST" localSheetId="0">#REF!</definedName>
    <definedName name="S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ck." localSheetId="0">#REF!</definedName>
    <definedName name="Stck.">#REF!</definedName>
    <definedName name="SUMMARY" localSheetId="0">#REF!</definedName>
    <definedName name="SUMMARY">#REF!</definedName>
    <definedName name="SW" localSheetId="0">#REF!</definedName>
    <definedName name="SW">#REF!</definedName>
    <definedName name="T" localSheetId="0">#REF!</definedName>
    <definedName name="T">#REF!</definedName>
    <definedName name="TaxTV">10%</definedName>
    <definedName name="TaxXL">5%</definedName>
    <definedName name="TDTT" hidden="1">{"'Sheet1'!$L$16"}</definedName>
    <definedName name="Tien" localSheetId="0">#REF!</definedName>
    <definedName name="Tien">#REF!</definedName>
    <definedName name="TITAN" localSheetId="0">#REF!</definedName>
    <definedName name="TITAN">#REF!</definedName>
    <definedName name="Tle" localSheetId="0">#REF!</definedName>
    <definedName name="Tle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1" localSheetId="2">#REF!</definedName>
    <definedName name="Ty_Le_1" localSheetId="0">#REF!</definedName>
    <definedName name="Ty_Le_1">#REF!</definedName>
    <definedName name="ty_le_BTN" localSheetId="2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I" localSheetId="0">#REF!</definedName>
    <definedName name="THI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DE2" localSheetId="0">#REF!</definedName>
    <definedName name="TRADE2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LM" localSheetId="0">#REF!</definedName>
    <definedName name="VLM">#REF!</definedName>
    <definedName name="Vu" localSheetId="0">#REF!</definedName>
    <definedName name="Vu">#REF!</definedName>
    <definedName name="Vu_" localSheetId="0">#REF!</definedName>
    <definedName name="Vu_">#REF!</definedName>
    <definedName name="W" localSheetId="0">#REF!</definedName>
    <definedName name="W">#REF!</definedName>
    <definedName name="wl" localSheetId="0">#REF!</definedName>
    <definedName name="wl">#REF!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 localSheetId="0">#REF!</definedName>
    <definedName name="wt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xxx" localSheetId="0">#REF!</definedName>
    <definedName name="xxx">#REF!</definedName>
    <definedName name="xxx1" localSheetId="0">#REF!</definedName>
    <definedName name="xxx1">#REF!</definedName>
    <definedName name="xxx2" localSheetId="0">#REF!</definedName>
    <definedName name="xxx2">#REF!</definedName>
    <definedName name="y" localSheetId="0">#REF!</definedName>
    <definedName name="y">#REF!</definedName>
    <definedName name="z" localSheetId="0">#REF!</definedName>
    <definedName name="z">#REF!</definedName>
    <definedName name="zl" localSheetId="0">#REF!</definedName>
    <definedName name="zl">#REF!</definedName>
    <definedName name="Zw" localSheetId="0">#REF!</definedName>
    <definedName name="Zw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F16" i="79"/>
  <c r="F206" i="123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E206"/>
  <c r="Z8"/>
  <c r="AD8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F9"/>
  <c r="F8" s="1"/>
  <c r="G9"/>
  <c r="G8" s="1"/>
  <c r="H9"/>
  <c r="H8" s="1"/>
  <c r="H7" s="1"/>
  <c r="I9"/>
  <c r="I8" s="1"/>
  <c r="I7" s="1"/>
  <c r="J9"/>
  <c r="J8" s="1"/>
  <c r="K9"/>
  <c r="K8" s="1"/>
  <c r="L9"/>
  <c r="L8" s="1"/>
  <c r="L7" s="1"/>
  <c r="M9"/>
  <c r="M8" s="1"/>
  <c r="M7" s="1"/>
  <c r="N9"/>
  <c r="N8" s="1"/>
  <c r="O9"/>
  <c r="O8" s="1"/>
  <c r="P9"/>
  <c r="P8" s="1"/>
  <c r="P7" s="1"/>
  <c r="Q9"/>
  <c r="Q8" s="1"/>
  <c r="Q7" s="1"/>
  <c r="R9"/>
  <c r="R8" s="1"/>
  <c r="S9"/>
  <c r="S8" s="1"/>
  <c r="T9"/>
  <c r="T8" s="1"/>
  <c r="T7" s="1"/>
  <c r="U9"/>
  <c r="U8" s="1"/>
  <c r="U7" s="1"/>
  <c r="V9"/>
  <c r="V8" s="1"/>
  <c r="W9"/>
  <c r="W8" s="1"/>
  <c r="X9"/>
  <c r="X8" s="1"/>
  <c r="X7" s="1"/>
  <c r="Y9"/>
  <c r="Y8" s="1"/>
  <c r="Y7" s="1"/>
  <c r="Z9"/>
  <c r="AA9"/>
  <c r="AA8" s="1"/>
  <c r="AB9"/>
  <c r="AB8" s="1"/>
  <c r="AB7" s="1"/>
  <c r="AC9"/>
  <c r="AC8" s="1"/>
  <c r="AC7" s="1"/>
  <c r="AD9"/>
  <c r="AE9"/>
  <c r="AE8" s="1"/>
  <c r="AF9"/>
  <c r="AF8" s="1"/>
  <c r="AF7" s="1"/>
  <c r="AG9"/>
  <c r="AG8" s="1"/>
  <c r="AG7" s="1"/>
  <c r="E286" i="121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D288"/>
  <c r="D287"/>
  <c r="D285"/>
  <c r="D284" s="1"/>
  <c r="D283"/>
  <c r="D282"/>
  <c r="D281"/>
  <c r="D279"/>
  <c r="D278"/>
  <c r="D277"/>
  <c r="D276"/>
  <c r="D275"/>
  <c r="D274"/>
  <c r="D273"/>
  <c r="D272"/>
  <c r="D270"/>
  <c r="D269"/>
  <c r="D268"/>
  <c r="D267"/>
  <c r="D266"/>
  <c r="D265"/>
  <c r="D264"/>
  <c r="D263"/>
  <c r="D262"/>
  <c r="D261"/>
  <c r="D260"/>
  <c r="D259"/>
  <c r="D257"/>
  <c r="D256"/>
  <c r="D255"/>
  <c r="D254"/>
  <c r="D253"/>
  <c r="D251"/>
  <c r="D250"/>
  <c r="D249"/>
  <c r="D248"/>
  <c r="D247"/>
  <c r="D246"/>
  <c r="D245"/>
  <c r="D243"/>
  <c r="D242"/>
  <c r="D240"/>
  <c r="D239"/>
  <c r="D237"/>
  <c r="D236"/>
  <c r="D235"/>
  <c r="D234"/>
  <c r="D232"/>
  <c r="D231"/>
  <c r="D230"/>
  <c r="D229"/>
  <c r="D228"/>
  <c r="D227"/>
  <c r="D225"/>
  <c r="D224"/>
  <c r="D223"/>
  <c r="D222"/>
  <c r="D221"/>
  <c r="D220"/>
  <c r="D219"/>
  <c r="D218"/>
  <c r="D217"/>
  <c r="D215"/>
  <c r="D214"/>
  <c r="D213"/>
  <c r="D212"/>
  <c r="D211"/>
  <c r="D210"/>
  <c r="D209"/>
  <c r="D208"/>
  <c r="D207"/>
  <c r="D206"/>
  <c r="D205"/>
  <c r="D203"/>
  <c r="D202"/>
  <c r="D201"/>
  <c r="D200"/>
  <c r="D199"/>
  <c r="D197"/>
  <c r="D196"/>
  <c r="D195"/>
  <c r="D193"/>
  <c r="D192"/>
  <c r="D191"/>
  <c r="D190"/>
  <c r="D189"/>
  <c r="D187"/>
  <c r="D186"/>
  <c r="D185"/>
  <c r="D184"/>
  <c r="D183"/>
  <c r="D182"/>
  <c r="D181"/>
  <c r="D180"/>
  <c r="D179"/>
  <c r="D178"/>
  <c r="D176"/>
  <c r="D175"/>
  <c r="D174"/>
  <c r="D173"/>
  <c r="D172"/>
  <c r="D171"/>
  <c r="D170"/>
  <c r="D168"/>
  <c r="D167"/>
  <c r="D166"/>
  <c r="D165"/>
  <c r="D164"/>
  <c r="D163"/>
  <c r="D161"/>
  <c r="D160"/>
  <c r="D159"/>
  <c r="D158"/>
  <c r="D157"/>
  <c r="D156"/>
  <c r="D155"/>
  <c r="D153"/>
  <c r="D152"/>
  <c r="D151"/>
  <c r="D150"/>
  <c r="D149"/>
  <c r="D148"/>
  <c r="D147"/>
  <c r="D146"/>
  <c r="D145"/>
  <c r="D144"/>
  <c r="D143"/>
  <c r="D142"/>
  <c r="D141"/>
  <c r="D139"/>
  <c r="D138"/>
  <c r="D137"/>
  <c r="D135"/>
  <c r="D134"/>
  <c r="D132"/>
  <c r="D131"/>
  <c r="D130"/>
  <c r="D128"/>
  <c r="D127" s="1"/>
  <c r="D126"/>
  <c r="D125" s="1"/>
  <c r="D124"/>
  <c r="D123"/>
  <c r="D122"/>
  <c r="D120"/>
  <c r="D119"/>
  <c r="D118"/>
  <c r="D117"/>
  <c r="D114"/>
  <c r="D113"/>
  <c r="D112"/>
  <c r="D110"/>
  <c r="D109"/>
  <c r="D108"/>
  <c r="D107"/>
  <c r="D106"/>
  <c r="D105"/>
  <c r="D104"/>
  <c r="D103"/>
  <c r="D102"/>
  <c r="D100"/>
  <c r="D99"/>
  <c r="D98"/>
  <c r="D96"/>
  <c r="D95"/>
  <c r="D94"/>
  <c r="D92"/>
  <c r="D91"/>
  <c r="D90"/>
  <c r="D88"/>
  <c r="D87"/>
  <c r="D86"/>
  <c r="D84"/>
  <c r="D83" s="1"/>
  <c r="D82"/>
  <c r="D81"/>
  <c r="D79"/>
  <c r="D78"/>
  <c r="D77"/>
  <c r="D76"/>
  <c r="D74"/>
  <c r="D73"/>
  <c r="D72"/>
  <c r="D71"/>
  <c r="D69"/>
  <c r="D68"/>
  <c r="D67"/>
  <c r="D66"/>
  <c r="D65"/>
  <c r="D64"/>
  <c r="D63"/>
  <c r="D61"/>
  <c r="D60"/>
  <c r="D58"/>
  <c r="D57" s="1"/>
  <c r="D56"/>
  <c r="D55"/>
  <c r="D53"/>
  <c r="D52" s="1"/>
  <c r="D51"/>
  <c r="D50"/>
  <c r="D48"/>
  <c r="D47"/>
  <c r="D45"/>
  <c r="D44"/>
  <c r="D42"/>
  <c r="D41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17"/>
  <c r="D15"/>
  <c r="D14"/>
  <c r="D13"/>
  <c r="D11"/>
  <c r="D10"/>
  <c r="D9"/>
  <c r="E229" i="123"/>
  <c r="E228"/>
  <c r="E226"/>
  <c r="E225"/>
  <c r="E224"/>
  <c r="E222"/>
  <c r="E221" s="1"/>
  <c r="E220"/>
  <c r="E219"/>
  <c r="E218"/>
  <c r="E216"/>
  <c r="E215"/>
  <c r="E213"/>
  <c r="E212"/>
  <c r="E210"/>
  <c r="E209"/>
  <c r="E208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5"/>
  <c r="E24"/>
  <c r="E23"/>
  <c r="E22"/>
  <c r="E21"/>
  <c r="E20"/>
  <c r="E19"/>
  <c r="E18"/>
  <c r="E17"/>
  <c r="E16"/>
  <c r="E15"/>
  <c r="E14"/>
  <c r="E13"/>
  <c r="E12"/>
  <c r="E11"/>
  <c r="E10"/>
  <c r="Z7" l="1"/>
  <c r="AD7"/>
  <c r="V7"/>
  <c r="R7"/>
  <c r="N7"/>
  <c r="J7"/>
  <c r="F7"/>
  <c r="AE7"/>
  <c r="AA7"/>
  <c r="W7"/>
  <c r="S7"/>
  <c r="O7"/>
  <c r="K7"/>
  <c r="G7"/>
  <c r="E74"/>
  <c r="E207"/>
  <c r="E211"/>
  <c r="E223"/>
  <c r="E9"/>
  <c r="E26"/>
  <c r="E51"/>
  <c r="E129"/>
  <c r="E187"/>
  <c r="E214"/>
  <c r="E156"/>
  <c r="E217"/>
  <c r="E101"/>
  <c r="E227"/>
  <c r="D177" i="121"/>
  <c r="D238"/>
  <c r="D286"/>
  <c r="D204"/>
  <c r="D244"/>
  <c r="D258"/>
  <c r="D271"/>
  <c r="D280"/>
  <c r="D169"/>
  <c r="D188"/>
  <c r="D198"/>
  <c r="D216"/>
  <c r="D233"/>
  <c r="D252"/>
  <c r="D80"/>
  <c r="D162"/>
  <c r="D194"/>
  <c r="D226"/>
  <c r="D241"/>
  <c r="R115"/>
  <c r="E115"/>
  <c r="D154"/>
  <c r="I115"/>
  <c r="O115"/>
  <c r="U115"/>
  <c r="D97"/>
  <c r="D111"/>
  <c r="D129"/>
  <c r="D140"/>
  <c r="AB115"/>
  <c r="Y115"/>
  <c r="S115"/>
  <c r="F115"/>
  <c r="D121"/>
  <c r="D133"/>
  <c r="X115"/>
  <c r="Q115"/>
  <c r="AD115"/>
  <c r="Z115"/>
  <c r="T115"/>
  <c r="M115"/>
  <c r="K115"/>
  <c r="G115"/>
  <c r="D70"/>
  <c r="D75"/>
  <c r="D89"/>
  <c r="N115"/>
  <c r="L115"/>
  <c r="H115"/>
  <c r="AC115"/>
  <c r="V115"/>
  <c r="P115"/>
  <c r="J115"/>
  <c r="D101"/>
  <c r="D116"/>
  <c r="AA115"/>
  <c r="W115"/>
  <c r="D85"/>
  <c r="D93"/>
  <c r="D136"/>
  <c r="AA39"/>
  <c r="X39"/>
  <c r="Q39"/>
  <c r="N39"/>
  <c r="L39"/>
  <c r="H39"/>
  <c r="D43"/>
  <c r="D49"/>
  <c r="D62"/>
  <c r="R39"/>
  <c r="I39"/>
  <c r="D40"/>
  <c r="D46"/>
  <c r="D59"/>
  <c r="AC39"/>
  <c r="Y39"/>
  <c r="S39"/>
  <c r="P39"/>
  <c r="P7" s="1"/>
  <c r="J39"/>
  <c r="F39"/>
  <c r="D54"/>
  <c r="AB39"/>
  <c r="AB7" s="1"/>
  <c r="U39"/>
  <c r="O39"/>
  <c r="E39"/>
  <c r="E7" s="1"/>
  <c r="D16"/>
  <c r="AD39"/>
  <c r="Z39"/>
  <c r="W39"/>
  <c r="W7" s="1"/>
  <c r="T39"/>
  <c r="M39"/>
  <c r="K39"/>
  <c r="G39"/>
  <c r="V39"/>
  <c r="D27"/>
  <c r="D12"/>
  <c r="D8"/>
  <c r="E8" i="123" l="1"/>
  <c r="E7" s="1"/>
  <c r="M7" i="121"/>
  <c r="J7"/>
  <c r="Q7"/>
  <c r="N7"/>
  <c r="F7"/>
  <c r="Y7"/>
  <c r="AD7"/>
  <c r="V7"/>
  <c r="U7"/>
  <c r="Z7"/>
  <c r="O7"/>
  <c r="R7"/>
  <c r="H7"/>
  <c r="X7"/>
  <c r="K7"/>
  <c r="D115"/>
  <c r="L7"/>
  <c r="AA7"/>
  <c r="S7"/>
  <c r="G7"/>
  <c r="T7"/>
  <c r="AC7"/>
  <c r="I7"/>
  <c r="D39"/>
  <c r="D7" s="1"/>
</calcChain>
</file>

<file path=xl/comments1.xml><?xml version="1.0" encoding="utf-8"?>
<comments xmlns="http://schemas.openxmlformats.org/spreadsheetml/2006/main">
  <authors>
    <author>admin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<sst xmlns="http://schemas.openxmlformats.org/spreadsheetml/2006/main" count="2015" uniqueCount="1059">
  <si>
    <t>STT</t>
  </si>
  <si>
    <t>Địa điểm</t>
  </si>
  <si>
    <t>Đất nông nghiệp</t>
  </si>
  <si>
    <t>Đất phi nông nghiệp</t>
  </si>
  <si>
    <t>Đất chưa sử dụng</t>
  </si>
  <si>
    <t>Đất trồng lúa</t>
  </si>
  <si>
    <t>Đất cơ sở giáo dục - đào tạo</t>
  </si>
  <si>
    <t>Đất cơ sở thể dục - thể thao</t>
  </si>
  <si>
    <t>Đất cơ sở nghiên cứu khoa học</t>
  </si>
  <si>
    <t>Đất cơ sở dịch vụ về xã hội</t>
  </si>
  <si>
    <t>Đất chợ</t>
  </si>
  <si>
    <t>Đất có mặt nước chuyên dùng</t>
  </si>
  <si>
    <t>Đất phi nông nghiệp khác</t>
  </si>
  <si>
    <t xml:space="preserve"> -</t>
  </si>
  <si>
    <t>Đất nuôi trồng thuỷ sản nước ngọt</t>
  </si>
  <si>
    <t>Chỉ tiêu</t>
  </si>
  <si>
    <t>Mã</t>
  </si>
  <si>
    <t>NNP</t>
  </si>
  <si>
    <t>LUA</t>
  </si>
  <si>
    <t>Đất trồng cây lâu năm</t>
  </si>
  <si>
    <t>1.2</t>
  </si>
  <si>
    <t>1.4</t>
  </si>
  <si>
    <t>1.5</t>
  </si>
  <si>
    <t>2.1</t>
  </si>
  <si>
    <t>2.2</t>
  </si>
  <si>
    <t>Đất bưu chính viễn thông</t>
  </si>
  <si>
    <t>Đất cơ sở văn hóa</t>
  </si>
  <si>
    <t>2.3</t>
  </si>
  <si>
    <t>2.4</t>
  </si>
  <si>
    <t>2.16</t>
  </si>
  <si>
    <t>2.17</t>
  </si>
  <si>
    <t>Khu du lịch</t>
  </si>
  <si>
    <t>Đất trồng cây hàng năm khác</t>
  </si>
  <si>
    <t>HNK</t>
  </si>
  <si>
    <t xml:space="preserve">Phân theo đơn vị hành chính </t>
  </si>
  <si>
    <t>1.6</t>
  </si>
  <si>
    <t>Đất nuôi trồng thuỷ sản</t>
  </si>
  <si>
    <t>1.7</t>
  </si>
  <si>
    <t>DRA</t>
  </si>
  <si>
    <t>2.5</t>
  </si>
  <si>
    <t>3.1</t>
  </si>
  <si>
    <t>Đất bằng chưa sử dụng</t>
  </si>
  <si>
    <t>DHT</t>
  </si>
  <si>
    <t>2.9</t>
  </si>
  <si>
    <t>2.10</t>
  </si>
  <si>
    <t>2.11</t>
  </si>
  <si>
    <t>2.12</t>
  </si>
  <si>
    <t>2.13</t>
  </si>
  <si>
    <t>2.14</t>
  </si>
  <si>
    <t>2.15</t>
  </si>
  <si>
    <t>(1)</t>
  </si>
  <si>
    <t>(2)</t>
  </si>
  <si>
    <t>(3)</t>
  </si>
  <si>
    <t>(5)</t>
  </si>
  <si>
    <t>(6)</t>
  </si>
  <si>
    <t>(7)</t>
  </si>
  <si>
    <t>(8)</t>
  </si>
  <si>
    <t>(9)</t>
  </si>
  <si>
    <t>II</t>
  </si>
  <si>
    <t>Đất giao thông</t>
  </si>
  <si>
    <t>Đất thuỷ lợi</t>
  </si>
  <si>
    <t>Đất công trình năng lượng</t>
  </si>
  <si>
    <t>Đất công trình bưu chính viễn thông</t>
  </si>
  <si>
    <t>ODT</t>
  </si>
  <si>
    <t>CQP</t>
  </si>
  <si>
    <t>CAN</t>
  </si>
  <si>
    <t>SKK</t>
  </si>
  <si>
    <t>SKC</t>
  </si>
  <si>
    <t>SKS</t>
  </si>
  <si>
    <t>SKX</t>
  </si>
  <si>
    <t>DGT</t>
  </si>
  <si>
    <t>DTL</t>
  </si>
  <si>
    <t>DNL</t>
  </si>
  <si>
    <t>DBV</t>
  </si>
  <si>
    <t>DVH</t>
  </si>
  <si>
    <t>DYT</t>
  </si>
  <si>
    <t>DGD</t>
  </si>
  <si>
    <t>DTT</t>
  </si>
  <si>
    <t>Đất cơ sở văn hoá</t>
  </si>
  <si>
    <t>Đất cơ sở y tế</t>
  </si>
  <si>
    <t>DKH</t>
  </si>
  <si>
    <t>DXH</t>
  </si>
  <si>
    <t>DCH</t>
  </si>
  <si>
    <t>NTD</t>
  </si>
  <si>
    <t>SON</t>
  </si>
  <si>
    <t>MNC</t>
  </si>
  <si>
    <t>PNK</t>
  </si>
  <si>
    <t>CSD</t>
  </si>
  <si>
    <t>BCS</t>
  </si>
  <si>
    <t>DCS</t>
  </si>
  <si>
    <t>NCS</t>
  </si>
  <si>
    <t>1.1</t>
  </si>
  <si>
    <t>Trong đó: đất chuyên trồng lúa nước</t>
  </si>
  <si>
    <t xml:space="preserve">Đất trồng lúa </t>
  </si>
  <si>
    <t>LUC</t>
  </si>
  <si>
    <t>LUK</t>
  </si>
  <si>
    <t>LUN</t>
  </si>
  <si>
    <t>CLN</t>
  </si>
  <si>
    <t>RSX</t>
  </si>
  <si>
    <t>RPH</t>
  </si>
  <si>
    <t>RDD</t>
  </si>
  <si>
    <t>NTS</t>
  </si>
  <si>
    <t>LMU</t>
  </si>
  <si>
    <t>NKH</t>
  </si>
  <si>
    <t>ONT</t>
  </si>
  <si>
    <t>1.3</t>
  </si>
  <si>
    <t>3.2</t>
  </si>
  <si>
    <t>Đất đồi núi chưa sử dụng</t>
  </si>
  <si>
    <t>3.3</t>
  </si>
  <si>
    <t>Núi đá không có rừng cây</t>
  </si>
  <si>
    <t>TSC</t>
  </si>
  <si>
    <t>TON</t>
  </si>
  <si>
    <t>TIN</t>
  </si>
  <si>
    <t>2.6</t>
  </si>
  <si>
    <t>2.7</t>
  </si>
  <si>
    <t>2.8</t>
  </si>
  <si>
    <t>DDL</t>
  </si>
  <si>
    <t>DDT</t>
  </si>
  <si>
    <t>Tổng diện tích</t>
  </si>
  <si>
    <t>Đất bãi thải, xử lý chất thải</t>
  </si>
  <si>
    <t>Đất rừng sản xuất</t>
  </si>
  <si>
    <t>Đất rừng phòng hộ</t>
  </si>
  <si>
    <t>Đất rừng đặc dụng</t>
  </si>
  <si>
    <t>PNN</t>
  </si>
  <si>
    <t>TSL</t>
  </si>
  <si>
    <t>TSN</t>
  </si>
  <si>
    <t>Đất bằng trồng cây hàng năm khác</t>
  </si>
  <si>
    <t>Đất nương rẫy trồng cây hàng năm khác</t>
  </si>
  <si>
    <t>Đất quốc phòng</t>
  </si>
  <si>
    <t>Đất an ninh</t>
  </si>
  <si>
    <t>Đất khu công nghiệp</t>
  </si>
  <si>
    <t>Đất cho hoạt động khoáng sản</t>
  </si>
  <si>
    <t>Đất chuyên trồng lúa nước</t>
  </si>
  <si>
    <t>-</t>
  </si>
  <si>
    <t>Đất trồng lúa nương</t>
  </si>
  <si>
    <t>NHK</t>
  </si>
  <si>
    <t>Đất làm muối</t>
  </si>
  <si>
    <t>Đất nông nghiệp khác</t>
  </si>
  <si>
    <t>Đất ở tại nông thôn</t>
  </si>
  <si>
    <t>Đất ở tại đô thị</t>
  </si>
  <si>
    <t>BHK</t>
  </si>
  <si>
    <t>Đất khu chế xuất</t>
  </si>
  <si>
    <t>Đất cụm công nghiệp</t>
  </si>
  <si>
    <t>Đất thương mại, dịch vụ</t>
  </si>
  <si>
    <t>Đất có di tích lịch sử - văn hóa</t>
  </si>
  <si>
    <t>Đất danh lam thắng cảnh</t>
  </si>
  <si>
    <t>Đất xây dựng trụ sở cơ quan</t>
  </si>
  <si>
    <t>Đất xây dựng trụ sở của tổ chức sự nghiệp</t>
  </si>
  <si>
    <t>Đất xây dựng cơ sở ngoại giao</t>
  </si>
  <si>
    <t>Đất cơ sở tôn giáo</t>
  </si>
  <si>
    <t>Đất làm nghĩa trang, nghĩa địa, nhà tang lễ, nhà hỏa táng</t>
  </si>
  <si>
    <t>Đất sản xuất vật liệu xây dựng, làm đồ gốm</t>
  </si>
  <si>
    <t>Đất sinh hoạt cộng đồng</t>
  </si>
  <si>
    <t>Đất khu vui chơi, giải trí công cộng</t>
  </si>
  <si>
    <t>Đất phi nông nghiệp khác còn lại</t>
  </si>
  <si>
    <t>Đất sông, ngòi, kênh, rạch, suối</t>
  </si>
  <si>
    <t>SKT</t>
  </si>
  <si>
    <t>SKN</t>
  </si>
  <si>
    <t>TMD</t>
  </si>
  <si>
    <t>DTS</t>
  </si>
  <si>
    <t>DNG</t>
  </si>
  <si>
    <t>DSH</t>
  </si>
  <si>
    <t>DKV</t>
  </si>
  <si>
    <t>Đất cơ sở tín ngưỡng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</si>
  <si>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</si>
  <si>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</si>
  <si>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</si>
  <si>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</si>
  <si>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</si>
  <si>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</si>
  <si>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</si>
  <si>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</si>
  <si>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</si>
  <si>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</si>
  <si>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1.8</t>
  </si>
  <si>
    <t>1.9</t>
  </si>
  <si>
    <t>Đất sản xuất VLXD, làm đồ gốm</t>
  </si>
  <si>
    <t>Đất phát triển hạ tầng cấp quốc gia, cấp tỉnh, cấp huyện, cấp xã</t>
  </si>
  <si>
    <t>KCN</t>
  </si>
  <si>
    <t>KKT</t>
  </si>
  <si>
    <t>KDT</t>
  </si>
  <si>
    <t>Đất khu công nghệ cao*</t>
  </si>
  <si>
    <t>Đất khu kinh tế*</t>
  </si>
  <si>
    <t>Đất đô thị*</t>
  </si>
  <si>
    <t>Khu vực chuyên trồng lúa</t>
  </si>
  <si>
    <t>KVL</t>
  </si>
  <si>
    <t>Khu vực chuyên trồng cây công nghiệp lâu năm</t>
  </si>
  <si>
    <t>KVN</t>
  </si>
  <si>
    <t>Khu vực rừng phòng hộ</t>
  </si>
  <si>
    <t>KPH</t>
  </si>
  <si>
    <t>KDĐ</t>
  </si>
  <si>
    <t>KSX</t>
  </si>
  <si>
    <t>Khu vực rừng đặc dụng</t>
  </si>
  <si>
    <t>Khu vực rừng sản xuất</t>
  </si>
  <si>
    <t>Khu vực công nghiệp, cụm công nghiệp</t>
  </si>
  <si>
    <t>KKN</t>
  </si>
  <si>
    <t>Khu đô thị - thương mại - dịch vụ</t>
  </si>
  <si>
    <t>KDV</t>
  </si>
  <si>
    <t>Khu ở, làng nghề, SXPNN nông thôn</t>
  </si>
  <si>
    <t>KON</t>
  </si>
  <si>
    <t>KDL</t>
  </si>
  <si>
    <t>KHU CHỨC NĂNG*</t>
  </si>
  <si>
    <t>Ghi chú: * Không tổng hợp khi tính tổng diện tích tự nhiên</t>
  </si>
  <si>
    <t>TỔNG DT TN (1+2+3)</t>
  </si>
  <si>
    <t>Đơn vị tính diện tích: ha</t>
  </si>
  <si>
    <t>Tổng diện tích tự nhiên (1+2+3)</t>
  </si>
  <si>
    <t>Đất cơ sở sản xuất phi nông nghiệp</t>
  </si>
  <si>
    <t>Đất sử dụng cho hoạt động khoáng sản</t>
  </si>
  <si>
    <t>Đất phát triển hạ tầng cấp quốc gia, 
cấp tỉnh, cấp huyện, cấp xã</t>
  </si>
  <si>
    <t>Ghi chú: * không tổng hợp khi tính tổng diện tích tự nhiên.</t>
  </si>
  <si>
    <t>Diện tích cấp tỉnh phân bổ</t>
  </si>
  <si>
    <t>(6)=(7)+...+(33)</t>
  </si>
  <si>
    <t>Đất nuôi trồng thuỷ sản nước lợ</t>
  </si>
  <si>
    <t xml:space="preserve">Đất công trình bưu chính, viễn thông </t>
  </si>
  <si>
    <t>Đất cơ sở giáo dục đào tạo</t>
  </si>
  <si>
    <t xml:space="preserve">Đất cơ sở thể dục thể thao </t>
  </si>
  <si>
    <t>Đất cơ sở khoa học - công nghệ</t>
  </si>
  <si>
    <t>Đất cơ sở dịch vụ xã hội</t>
  </si>
  <si>
    <t>Đất chợ (Tỉnh, huyện, xã)</t>
  </si>
  <si>
    <t>Đất trồng lúa còn lại</t>
  </si>
  <si>
    <t>Trong đó: Đất chuyên trồng lúa nước</t>
  </si>
  <si>
    <t>Đất bằng trồng cây hàng năm</t>
  </si>
  <si>
    <t>Đất nương rẫy trồng cây hàng năm</t>
  </si>
  <si>
    <t>Đất nuôi trồng thủy sản nước ngọt</t>
  </si>
  <si>
    <t>Đất nuôi trồng thủy sản nước lợ</t>
  </si>
  <si>
    <t>Diện tích huyện xác định</t>
  </si>
  <si>
    <t>(10)</t>
  </si>
  <si>
    <t xml:space="preserve"> Kiểm tra</t>
  </si>
  <si>
    <t>DTTN</t>
  </si>
  <si>
    <t>Đất PNN</t>
  </si>
  <si>
    <t>Thị trấn Tô Hạp</t>
  </si>
  <si>
    <t>Xã Ba Cụm Bắc</t>
  </si>
  <si>
    <t>Xã Ba Cụm Nam</t>
  </si>
  <si>
    <t>Xã Sơn Trung</t>
  </si>
  <si>
    <t>Xã Sơn Hiệp</t>
  </si>
  <si>
    <t>Xã Sơn Bình</t>
  </si>
  <si>
    <t>Xã Sơn Lâm</t>
  </si>
  <si>
    <t>Xã Thành  Sơn</t>
  </si>
  <si>
    <t xml:space="preserve"> Chỉ tiêu sử dụng đất</t>
  </si>
  <si>
    <t>Phân theo các đơn vị hành chính</t>
  </si>
  <si>
    <t>HIỆN TRẠNG SỬ DỤNG ĐẤT NĂM 2015 CỦA HUYỆN KHÁNH SƠN, TỈNH KHÁNH HÒA</t>
  </si>
  <si>
    <t>ĐIỀU CHỈNH QUY HOẠCH SỬ DỤNG ĐẤT ĐẾN NĂM 2020 CỦA HUYỆN KHÁNH SƠN, TỈNH KHÁNH HÒA</t>
  </si>
  <si>
    <t>Tổng diện tích tự nhiên</t>
  </si>
  <si>
    <t>Khu căn cứ cách mạng I Tô Hạp - Khánh Sơn</t>
  </si>
  <si>
    <t>Khu căn cứ cách mạng II Tô Hạp - Khánh Sơn</t>
  </si>
  <si>
    <t>Hồ Tà Lương</t>
  </si>
  <si>
    <t>Kè sông Tô Hạp</t>
  </si>
  <si>
    <t>Kênh thủy lợi hồ Tà Lương</t>
  </si>
  <si>
    <t>Mở rộng các tuyến đường trong QH thị trấn Tô Hạp</t>
  </si>
  <si>
    <t>Mở rộng đường Âu Cơ</t>
  </si>
  <si>
    <t>Quy hoạch đường Dốc Gạo (TT) đi Sơn Hiệp</t>
  </si>
  <si>
    <t>Mở rộng đường Hai Bà Trưng</t>
  </si>
  <si>
    <t>Mở rộng đường Hoàng Văn Thụ</t>
  </si>
  <si>
    <t>Mở rộng đường Kim Đồng</t>
  </si>
  <si>
    <t>Mở rộng đường Lạc Long Quân</t>
  </si>
  <si>
    <t>Quy hoạch đường Lạc Long Quân nối Lê Duẩn</t>
  </si>
  <si>
    <t>Mở rộng nghĩa địa Tô Hạp</t>
  </si>
  <si>
    <t>Mở rộng trường THCS</t>
  </si>
  <si>
    <t>LG 8m</t>
  </si>
  <si>
    <t>Mở rộng đường ngõ xóm Tha Mang 3</t>
  </si>
  <si>
    <t xml:space="preserve">Mở rộng đường Tỉnh lộ 9 </t>
  </si>
  <si>
    <t>Mở rộng nhà sinh hoạt cộng đồng thôn Suối Đá</t>
  </si>
  <si>
    <t>Khép kín đất ở thôn A Thi</t>
  </si>
  <si>
    <t>Đất ở cải tạo khu trung tâm xã</t>
  </si>
  <si>
    <t>Đất ở khu trung tâm xã</t>
  </si>
  <si>
    <t>Đất ở liền kề khu trung tâm xã</t>
  </si>
  <si>
    <t>Khép kín dân cư Suối Đá</t>
  </si>
  <si>
    <t>Khép kín dân cư Tha Mang</t>
  </si>
  <si>
    <t>Khép kín đất ở thôn Tha Mang</t>
  </si>
  <si>
    <t>Mở rộng trường tiểu học Ba Cụm Nam</t>
  </si>
  <si>
    <t>KT - NX - 2</t>
  </si>
  <si>
    <t>KT - NX - 4</t>
  </si>
  <si>
    <t>KT - NX -6</t>
  </si>
  <si>
    <t>SM - NĐ - 2</t>
  </si>
  <si>
    <t>SM - NX - 11</t>
  </si>
  <si>
    <t>SM - NX - 2</t>
  </si>
  <si>
    <t>SM-NX-3</t>
  </si>
  <si>
    <t xml:space="preserve">Mở rộng đường Ba Cụm Bắc - Ba Cụm Nam </t>
  </si>
  <si>
    <t>Quy hoạch đường đi KSX phía Bắc Dự kiến - 10</t>
  </si>
  <si>
    <t>Mở rộng đường đi KSX Suối Lớn</t>
  </si>
  <si>
    <t>Mở rộng đường  đi KSX thôn Suối Me</t>
  </si>
  <si>
    <t>Quy hoạch đường dự kiến 4</t>
  </si>
  <si>
    <t>Quy hoạch đường dự kiến Suối Me 3</t>
  </si>
  <si>
    <t>Mở rộng đường HG-NX -2</t>
  </si>
  <si>
    <t>Quy hoạch đường vào nghĩa địa Ka Tơ</t>
  </si>
  <si>
    <t>Mở rộng đường SX Đầu Bò nối Suối Me</t>
  </si>
  <si>
    <t>Quy hoạch nhà sinh hoạt cộng đồng thôn Suối Me</t>
  </si>
  <si>
    <t>Quy hoạch trường tiểu học (điểm Xóm Cỏ)</t>
  </si>
  <si>
    <t>Quy hoạch đường rẫy Lê Ngọc Thạch T20</t>
  </si>
  <si>
    <t>Quy hoạch đường trung tâm xã 1</t>
  </si>
  <si>
    <t>Quy hoạch đường trung tâm xã 2</t>
  </si>
  <si>
    <t>Quy hoạch đường trung tâm xã 3</t>
  </si>
  <si>
    <t>Quy hoạch đường trung tâm xã 4</t>
  </si>
  <si>
    <t>Quy hoạch đường trung tâm xã 5</t>
  </si>
  <si>
    <t>Quy hoạch đường trung tâm xã 6</t>
  </si>
  <si>
    <t>Quy hoạch đường vào nghĩa địa Liên Bình</t>
  </si>
  <si>
    <t>Mở rộng đường Cao Thị Giáo đến điểm TH Cô Lắk</t>
  </si>
  <si>
    <t>Mở rộng đường cầu treo</t>
  </si>
  <si>
    <t>Mở rộng đường đập tràn - Cây Sung</t>
  </si>
  <si>
    <t>Mở rộng đường đi khu XS thôn Cô Lăk (giáp S.Hiệp)</t>
  </si>
  <si>
    <t>Mở rộng đường đi KSX từ TTX</t>
  </si>
  <si>
    <t>Mở rộng đường Liên Bình - Cô Lắk</t>
  </si>
  <si>
    <t>Mở rộng đường ngõ xóm Liên Bình</t>
  </si>
  <si>
    <t>Mở rộng đường Sơn Bình nối Sơn Lâm</t>
  </si>
  <si>
    <t>Mở rộng đường từ TL9 đi Bo Bo Chiến</t>
  </si>
  <si>
    <t>Mở rộng đường từ trường tiểu học đến NVH Liên Bình</t>
  </si>
  <si>
    <t xml:space="preserve">Mở rộng đường Liên Bình đi khu SX </t>
  </si>
  <si>
    <t>Mở rộng đường đi Cô Lắc QH 10m</t>
  </si>
  <si>
    <t>Nhà văn hoá - khu thể thao Xóm Cỏ</t>
  </si>
  <si>
    <t>Đất ở ven đường đi Suối Sóc</t>
  </si>
  <si>
    <t>Đất ở ven đường đi xóm Cỏ</t>
  </si>
  <si>
    <t>Khép kín dân cư Liên Bình</t>
  </si>
  <si>
    <t>Khép kín dân cư thôn Cô Lắk</t>
  </si>
  <si>
    <t>Khép kín dân cư thôn Liên Bình</t>
  </si>
  <si>
    <t>Khép kín dân cư thôn Liên Hoa</t>
  </si>
  <si>
    <t>Khép kín dân cư Liên Hoà</t>
  </si>
  <si>
    <t>Khu dân cư Xóm Cò</t>
  </si>
  <si>
    <t>Khép kín dân cư Cô Lắc ven đường CLak-Sơn Hiệp</t>
  </si>
  <si>
    <t>Quy hoạch chợ Sơn Hiệp</t>
  </si>
  <si>
    <t>Mở rộng trường tiểu học Sơn Hiệp</t>
  </si>
  <si>
    <t>Đường vào khu bóc tách lâm nghiệp 6m</t>
  </si>
  <si>
    <t>HD-DTL-1</t>
  </si>
  <si>
    <t xml:space="preserve">Mở rộng đường XB-NX-5 </t>
  </si>
  <si>
    <t xml:space="preserve">Mở rộng đường XB-NX-6 </t>
  </si>
  <si>
    <t>LG 6m</t>
  </si>
  <si>
    <t>Mở rộng đường UBND xã - trạm y tế cũ</t>
  </si>
  <si>
    <t>Mở rộng đường TL9 - khu SX</t>
  </si>
  <si>
    <t>Mở rộng đường Thôn cụm 1 hòn Dung</t>
  </si>
  <si>
    <t>Mở rộng đường Sơn Hiệp - Cô Lắk</t>
  </si>
  <si>
    <t xml:space="preserve">Mở rộng đường Cầu Gỗ - Sơn Bình </t>
  </si>
  <si>
    <t>Mở rộng đường nhà ông Ninh - Nhà ông Nhiên</t>
  </si>
  <si>
    <t>Mở rộng đường Ông Lâm - bà Khới</t>
  </si>
  <si>
    <t>Quy hoạch đường Nhà SHCĐTL9 - khu SX</t>
  </si>
  <si>
    <t>Quy hoạch đường Ông Thụ - ruộng lúa</t>
  </si>
  <si>
    <t>Quy hoạch đường sản xuất phía Đông TTX</t>
  </si>
  <si>
    <t>Quy hoạch đường TTX đi Xà Bòi</t>
  </si>
  <si>
    <t>Quy hoạch đường từ Hòn Dung đi khu sản xuất Tà Gụ</t>
  </si>
  <si>
    <t xml:space="preserve">Quy hoạch đường vào khu bóc tách lâm nghiệp </t>
  </si>
  <si>
    <t>Khép kín dân cư Hòn Dung</t>
  </si>
  <si>
    <t>Khép kín dân cư thôn Liên Hiệp</t>
  </si>
  <si>
    <t>Khép kín đất ở thôn Tà Gụ</t>
  </si>
  <si>
    <t>Khép kín KDC Hòn Dung</t>
  </si>
  <si>
    <t>Khép kín KDC trung tâm xã</t>
  </si>
  <si>
    <t>Đường Cô Róa (SLâm) đi TSơn</t>
  </si>
  <si>
    <t>Quy hoạch đường từ Ô.Tú - Mấu Là Nia</t>
  </si>
  <si>
    <t>Mở rộng tuyến 22 (Cầu treo đi khu SX)</t>
  </si>
  <si>
    <t>LG 5m</t>
  </si>
  <si>
    <t>Mở rộng đường Ô.Lực đến Ô.Ngọ</t>
  </si>
  <si>
    <t xml:space="preserve">Mở rộng đường trục thôn Ha Nít </t>
  </si>
  <si>
    <t xml:space="preserve">Quy hoạch tuyến 10 TTX </t>
  </si>
  <si>
    <t xml:space="preserve">Quy hoạch tuyến 11 TTX </t>
  </si>
  <si>
    <t xml:space="preserve">Mở rộng tuyến 12 TTX </t>
  </si>
  <si>
    <t xml:space="preserve">Mở rộng tuyến 16 TTX </t>
  </si>
  <si>
    <t xml:space="preserve">Mở rộng tuyến 17 </t>
  </si>
  <si>
    <t>Mở rộng tuyến 18</t>
  </si>
  <si>
    <t xml:space="preserve">Mở rộng tuyến 19 </t>
  </si>
  <si>
    <t xml:space="preserve">Mở rộng tuyến 21 </t>
  </si>
  <si>
    <t xml:space="preserve">Mở rộng tuyến 3 TTX </t>
  </si>
  <si>
    <t xml:space="preserve">Mở rộng tuyến 7 TTX </t>
  </si>
  <si>
    <t xml:space="preserve">Mở rộng tuyến 8 TTX </t>
  </si>
  <si>
    <t xml:space="preserve">Mở rộng tuyến 9 TTX </t>
  </si>
  <si>
    <t xml:space="preserve">Quy hoạch tuyến hẻm giáp chợ TTX </t>
  </si>
  <si>
    <t xml:space="preserve">Mở rộng tuyến số 5 TTX </t>
  </si>
  <si>
    <t>Mở rộng tuyến số 6 TTX</t>
  </si>
  <si>
    <t>Mở rộng bãi rác Sơn Lâm</t>
  </si>
  <si>
    <t>Mở rộng nghĩa địa Sơn Lâm (Ha Nít)</t>
  </si>
  <si>
    <t>Đất ở ven cầu gỗ đi Sơn Bình</t>
  </si>
  <si>
    <t>Đất ở ven tuyến đường 22</t>
  </si>
  <si>
    <t>Khép kín dân cư Cô Róa</t>
  </si>
  <si>
    <t>Khép kín dân cư thôn Ha Nít</t>
  </si>
  <si>
    <t>khép kín đất ở khu TT xã</t>
  </si>
  <si>
    <t>Khép kín đất ở thôn Cam Khánh</t>
  </si>
  <si>
    <t>Khép kín KDC ven tuyến 1</t>
  </si>
  <si>
    <t>Mở rộng KDC ven tuyến 18</t>
  </si>
  <si>
    <t>Quy hoach chợ Sơn Trung</t>
  </si>
  <si>
    <t>Hồ Sơn Trung</t>
  </si>
  <si>
    <t>Khép kín dân cư thôn Chi Chay</t>
  </si>
  <si>
    <t>MO-ND-3</t>
  </si>
  <si>
    <t>MO-NX-10 Đường TT9 (LG 12 m)</t>
  </si>
  <si>
    <t>MO-NX-6</t>
  </si>
  <si>
    <t>Mở rộng đường thôn Chi Chay dự kiến 3</t>
  </si>
  <si>
    <t xml:space="preserve">MO-TT-1  </t>
  </si>
  <si>
    <t xml:space="preserve">MO-TT-3 </t>
  </si>
  <si>
    <t xml:space="preserve">Mở rộng tuyến (MO-NX-9) 15 </t>
  </si>
  <si>
    <t>Mở rộng tuyến 11 vào bãi rác huyện</t>
  </si>
  <si>
    <t xml:space="preserve">Mở rộng tuyến 12 </t>
  </si>
  <si>
    <t>Mở rộng tuyến 13</t>
  </si>
  <si>
    <t>Mở rộng tuyến 15</t>
  </si>
  <si>
    <t>Mở rộng tuyến 17</t>
  </si>
  <si>
    <t>Mở rộng tuyến 5</t>
  </si>
  <si>
    <t>Mở rộng tuyến 7</t>
  </si>
  <si>
    <t>Quy hoạch chợ Thành Sơn</t>
  </si>
  <si>
    <t>Mở rộng trường tiểu học Thành Sơn</t>
  </si>
  <si>
    <t>Thôn Tà Giang 2</t>
  </si>
  <si>
    <t>Đất ở khu trung tâm xã Thành Sơn</t>
  </si>
  <si>
    <t>Khép kín dân cư Tà Giang 2</t>
  </si>
  <si>
    <t>Khép kín KDC A Pa 1</t>
  </si>
  <si>
    <t>Khép kín KDC Tà Giang 1</t>
  </si>
  <si>
    <t>Nhà ở liền kề TTX Thành Sơn</t>
  </si>
  <si>
    <t>Đường D1 khu trung tâm</t>
  </si>
  <si>
    <t>Đường D2 khu trung tâm</t>
  </si>
  <si>
    <t>Đường D3 khu trung tâm</t>
  </si>
  <si>
    <t>Đường D4 khu trung tâm</t>
  </si>
  <si>
    <t>Đường D5 khu trung tâm</t>
  </si>
  <si>
    <t>Đường D6 khu trung tâm</t>
  </si>
  <si>
    <t>Đường N1 khu trung tâm</t>
  </si>
  <si>
    <t>Đường N2 khu trung tâm</t>
  </si>
  <si>
    <t>Đường N3 khu trung tâm</t>
  </si>
  <si>
    <t>Đường Ông Tới, LG 8m</t>
  </si>
  <si>
    <t>Đường QH vào khu xâm canh thôn</t>
  </si>
  <si>
    <t>Mở rộng đường đi khu SX Tà Giang 2</t>
  </si>
  <si>
    <t>Mở rộng đường Tà Giang 1 - Tà Giang 2</t>
  </si>
  <si>
    <t>Quy hoạch đường từ trạm QLBVR vào khu SX</t>
  </si>
  <si>
    <t>Quy hoạch đường vào đài tưởng niệm</t>
  </si>
  <si>
    <t>Điểm dân cư Ka Tơ</t>
  </si>
  <si>
    <t>Điểm giãn dân đầu Bò 1</t>
  </si>
  <si>
    <t>Khép kín KDC thôn Suối Me</t>
  </si>
  <si>
    <t>Điểm giản dân Đầu Bò 2</t>
  </si>
  <si>
    <t xml:space="preserve"> Thôn Ka Tơ, Hòn Gầm, Suối Me</t>
  </si>
  <si>
    <t xml:space="preserve"> Thôn Suối Me</t>
  </si>
  <si>
    <t xml:space="preserve"> Suối Đầu Bò - thôn Suối Me</t>
  </si>
  <si>
    <t>Thôn Ka Tơ</t>
  </si>
  <si>
    <t xml:space="preserve"> Mở rộng đất ở khu trung tâm xã</t>
  </si>
  <si>
    <t>Quy hoạch đường dự kiến 2 (Suối Me - Ka Tơ)</t>
  </si>
  <si>
    <t>Quy hoạch đường đi KSX Suối Chinh</t>
  </si>
  <si>
    <t xml:space="preserve"> Thôn Ka Tơ</t>
  </si>
  <si>
    <t xml:space="preserve"> Giáp trường MN Hoa Phượng</t>
  </si>
  <si>
    <t xml:space="preserve"> Khu thương mại dịch vụ theo QHXD thị trấn</t>
  </si>
  <si>
    <t xml:space="preserve"> Hạ tầng khu du lịch đỉnh Đèo</t>
  </si>
  <si>
    <t xml:space="preserve"> Thôn A Thi</t>
  </si>
  <si>
    <t xml:space="preserve"> Thôn Suối Đá</t>
  </si>
  <si>
    <t xml:space="preserve"> Thôn Dốc Trầu</t>
  </si>
  <si>
    <t xml:space="preserve"> Thôn Tha Mang</t>
  </si>
  <si>
    <t xml:space="preserve"> Khu tái định cư Dốc Trầu</t>
  </si>
  <si>
    <t>Mở rộng đường thôn từ nhà Ô Bang đến nhà Ô Bút</t>
  </si>
  <si>
    <t xml:space="preserve"> Mở rộng và nối dài đường TT xã tuyến 7(12m)</t>
  </si>
  <si>
    <t xml:space="preserve"> Hồ Suối Mây A</t>
  </si>
  <si>
    <t xml:space="preserve"> Đoạn từ thị trấn đến Trạm kiểm lâm</t>
  </si>
  <si>
    <t xml:space="preserve"> Mở rộng diện tích lúa được tưới hồ Sơn Trung</t>
  </si>
  <si>
    <t xml:space="preserve"> Thôn Ma O</t>
  </si>
  <si>
    <t xml:space="preserve"> Thôn Tà Nĩa</t>
  </si>
  <si>
    <t xml:space="preserve"> Thôn Chi Chay</t>
  </si>
  <si>
    <t>Mở rộng đường (MO-NX-13) Bobo Huy đến Mấu Xiêm</t>
  </si>
  <si>
    <t xml:space="preserve"> Thôn Tà Nía</t>
  </si>
  <si>
    <t xml:space="preserve"> Khu văn hóa trung tâm xã Sơn Trung</t>
  </si>
  <si>
    <t xml:space="preserve"> Thôn Ma O (giáp UBND xã)</t>
  </si>
  <si>
    <t xml:space="preserve"> Mở rộng diện tích lúa được tưới hồ Tà Lương</t>
  </si>
  <si>
    <t xml:space="preserve"> Nhà hàng Dịch vụ Thương mại Ánh Tuyết</t>
  </si>
  <si>
    <t xml:space="preserve"> Đất thương mại dich vụ Công ty Phương Đài</t>
  </si>
  <si>
    <t xml:space="preserve"> Đất thương mại - dịch vụ TDP Hạp Cường</t>
  </si>
  <si>
    <t xml:space="preserve"> Cây xăng xã Sơn Hiệp</t>
  </si>
  <si>
    <t xml:space="preserve"> Hạ tầng khu du lịch thác Tà Gụ  xã Sơn Hiệp</t>
  </si>
  <si>
    <t xml:space="preserve"> Thôn Xà Bói</t>
  </si>
  <si>
    <t>Trung tâm xã</t>
  </si>
  <si>
    <t xml:space="preserve">Mở rộng đường TL9 - Đường LX (TT-2) </t>
  </si>
  <si>
    <t xml:space="preserve"> Mở rộng nâng cấp đường vào thác Tà Gụ</t>
  </si>
  <si>
    <t xml:space="preserve"> Mở rộng nâng cấp đường nội đồng thôn Tà Gụ</t>
  </si>
  <si>
    <t xml:space="preserve"> Kè sông Tô Hạp (đoạn thôn Xà Bói)</t>
  </si>
  <si>
    <t xml:space="preserve"> Đoạn qua thôn Xà Bói</t>
  </si>
  <si>
    <t xml:space="preserve"> Cụm tiểu thủ công nghiệp Sơn Bình</t>
  </si>
  <si>
    <t xml:space="preserve"> Mở rộng nhà sinh hoạt cộng đồng thôn Liên Bình</t>
  </si>
  <si>
    <t xml:space="preserve"> Thôn Liên Hòa</t>
  </si>
  <si>
    <t xml:space="preserve"> Mở rộng chợ Sơn Bình</t>
  </si>
  <si>
    <t>Mở rộng đường Ông Đê đập suối Sóc</t>
  </si>
  <si>
    <t>Mở rộng đường Liên Hoà đi tập đoàn 8</t>
  </si>
  <si>
    <t xml:space="preserve"> Xây dựng hồ Sơn Bình</t>
  </si>
  <si>
    <t xml:space="preserve"> Thôn Liên Bình</t>
  </si>
  <si>
    <t xml:space="preserve"> Mở rộng nghĩa địa Sơn Bình</t>
  </si>
  <si>
    <t xml:space="preserve"> Cụm tiểu thủ công nghiệp làng nghề Sơn Lâm</t>
  </si>
  <si>
    <t xml:space="preserve"> Thôn Du Oai</t>
  </si>
  <si>
    <t xml:space="preserve"> Mở mới đường nghĩa trang Cam Khánh đi khu sản xuất phía Bắc</t>
  </si>
  <si>
    <t xml:space="preserve"> Mở rộng, nâng cấp đường khu sản xuất thôn Ha Nít</t>
  </si>
  <si>
    <t xml:space="preserve"> Thôn Cam Khánh</t>
  </si>
  <si>
    <t xml:space="preserve"> Thôn Cô Róa</t>
  </si>
  <si>
    <t xml:space="preserve"> Mở mới đường Cô Róa xã Sơn Lâm đi xã Thành Sơn</t>
  </si>
  <si>
    <t xml:space="preserve"> Nối tiếp đường từ rẫy Lê Ngọc Thạch đến tuyến số 20, dài 2,3 km, rộng 6m </t>
  </si>
  <si>
    <t xml:space="preserve"> Xây dựng đập suối Cối</t>
  </si>
  <si>
    <t xml:space="preserve"> Trường phổ thông TH cánh Tây</t>
  </si>
  <si>
    <t xml:space="preserve"> Xây dựng trụ sở UBND xã Thành Sơn</t>
  </si>
  <si>
    <t xml:space="preserve"> Đất thương mại dịch vụ khu trung tâm xã</t>
  </si>
  <si>
    <t xml:space="preserve"> Thôn Tà Giang 1</t>
  </si>
  <si>
    <t xml:space="preserve"> UBND xã Thành Sơn cũ</t>
  </si>
  <si>
    <t xml:space="preserve"> Thôn Tà Giang 2</t>
  </si>
  <si>
    <t xml:space="preserve"> Bãi tập kết xử lý rác thải xã Thành Sơn</t>
  </si>
  <si>
    <t xml:space="preserve"> Thị trấn Tô Hạp </t>
  </si>
  <si>
    <t>Thôn Tà Gụ</t>
  </si>
  <si>
    <t xml:space="preserve"> Thôn Liên Hiệp</t>
  </si>
  <si>
    <t xml:space="preserve"> Thôn Liên Hoa</t>
  </si>
  <si>
    <t xml:space="preserve"> Thôn Ha Nít</t>
  </si>
  <si>
    <t xml:space="preserve">Khép kín đất ở A Pa 1 </t>
  </si>
  <si>
    <t>(phía Nam khu TTX)</t>
  </si>
  <si>
    <t xml:space="preserve"> Thôn A Pa 1</t>
  </si>
  <si>
    <t>Thôn Hòn Dung</t>
  </si>
  <si>
    <t>Khu vực trung tâm xã</t>
  </si>
  <si>
    <t xml:space="preserve"> Thôn Dốc Gạo, tổ DP Hạp Cường</t>
  </si>
  <si>
    <t xml:space="preserve"> Theo quy hoạch 3 loại rừng (tiểu khu   )</t>
  </si>
  <si>
    <t xml:space="preserve"> Tiểu khu       (theo quy hoạch phát triển rừng của tỉnh đến năm 2020)</t>
  </si>
  <si>
    <t>Chuyển đổi rừng phòng hộ sang rừng sản xuất theo quy hoạch phát triển rừng của tỉnh</t>
  </si>
  <si>
    <t xml:space="preserve"> Trồng, khoanh nuôi rừng sản xuất trên đất chưa sử dụng và đất nông nghiệp</t>
  </si>
  <si>
    <t xml:space="preserve"> Tiểu khu</t>
  </si>
  <si>
    <t xml:space="preserve"> TDP Hạp Cương (theo QHXD thị trấn)</t>
  </si>
  <si>
    <t xml:space="preserve"> Tổ dân phố Hạp Thịnh (đối diện TSUB thị trấn)</t>
  </si>
  <si>
    <t>Bến xe giáp chợ thị trấn</t>
  </si>
  <si>
    <t xml:space="preserve"> Đường Hai Bà Trưng - đường Trần Phú</t>
  </si>
  <si>
    <t xml:space="preserve"> Tỉnh lộ 9 (cầu Tràn) - giáp xã Sơn Hiệp</t>
  </si>
  <si>
    <t xml:space="preserve"> Đường Dốc Gạo - Tỉnh lộ 9</t>
  </si>
  <si>
    <t xml:space="preserve"> Rộng 6m</t>
  </si>
  <si>
    <t xml:space="preserve"> Lộ giới 16 m</t>
  </si>
  <si>
    <t xml:space="preserve"> Đường Hai Bà Trưng - đường Lê Duẩn</t>
  </si>
  <si>
    <t xml:space="preserve"> Lộ giới 16m</t>
  </si>
  <si>
    <t xml:space="preserve"> Đường Lê Duẩn (TS huyện đội) - đường Lê Duẩn (TS công án huyện)</t>
  </si>
  <si>
    <t xml:space="preserve"> Đường Lê Duẩn (đối diện Huyện đội) - đường Lê Duẩn (TDP Hạp Phú)</t>
  </si>
  <si>
    <t>Đoạn qua thị trấn</t>
  </si>
  <si>
    <t>Mở rộng đường Mê Linh</t>
  </si>
  <si>
    <t>Đường Trần Bình Trọng - cuối khu 7 hộ</t>
  </si>
  <si>
    <t>Mở rộng, nâng cấp đường Trần Bình Trọng</t>
  </si>
  <si>
    <t>Đường Hai Bà Trưng - cuối thôn Tà Lương</t>
  </si>
  <si>
    <t>Mở rộng, nâng cấp đường Lê Hồng Phong</t>
  </si>
  <si>
    <t>Tỉnh lộ 9 (cầu Tràn) - đường Trần Bình Trọng (thôn Tà Lương)</t>
  </si>
  <si>
    <t>Mở mới đường Đinh Tiên Hoàng</t>
  </si>
  <si>
    <t>Tổ dân phố Hạp Cường - giáp xã Sơn Trung</t>
  </si>
  <si>
    <t xml:space="preserve"> Lộ giới 20 m</t>
  </si>
  <si>
    <t>Đường phục vụ phát triển lâm nghiệp TT Tô Hạp</t>
  </si>
  <si>
    <t>Mở rộng, nâng cấp tỉnh lộ 9</t>
  </si>
  <si>
    <t>Quy hoạch xây dựng thị trấn</t>
  </si>
  <si>
    <t>Xây dựng hồ Tà Lương</t>
  </si>
  <si>
    <t xml:space="preserve"> Thôn Tà Lương (giáp xã Ba Cụm Nam)</t>
  </si>
  <si>
    <t xml:space="preserve"> Tưới ruộng lúa thôn Tà Lương</t>
  </si>
  <si>
    <t xml:space="preserve"> Đoạn phía Bắc sông Tô Hạp</t>
  </si>
  <si>
    <t xml:space="preserve"> Xung quanh đài lượng niệm liệt sỹ (theo QHXD thị trấn)</t>
  </si>
  <si>
    <t>Quy hoach điểm trường Tiểu học thôn Dốc Gạo</t>
  </si>
  <si>
    <t xml:space="preserve"> Bố trí theo QHXD thị trấn Tô Hạp (thôn Dốc Gạo)</t>
  </si>
  <si>
    <t>Quy hoach điểm trường mầm non TDP Hạp Cường</t>
  </si>
  <si>
    <t xml:space="preserve"> Quy hoạch xây dựng thị trấn Tô Hạp (giáp khu QH trường Tiểu học)</t>
  </si>
  <si>
    <t>Quy hoach trường tiểu học TDP Hạp Cường</t>
  </si>
  <si>
    <t xml:space="preserve"> Quy hoạch XD thị trấn Tô Hạp (giáp khu QH trường mầm non)</t>
  </si>
  <si>
    <t xml:space="preserve">KTX, khu nội trú học sinh </t>
  </si>
  <si>
    <t xml:space="preserve"> Giáp Hôi trữ thập đỏ (đã có hiện trạng nhưng thống kê đất cây hàng năm)</t>
  </si>
  <si>
    <t xml:space="preserve"> Gần cầu Sơn Trung (theo QHXD thị trấn Tô Hạp)</t>
  </si>
  <si>
    <t>Di tích lịch sử đàn đá Khánh Sơn</t>
  </si>
  <si>
    <t xml:space="preserve"> Đối diện TT chính trị Thị trấn Tô Hạp</t>
  </si>
  <si>
    <t xml:space="preserve"> Mở rộng đất ở thôn Tà Lương</t>
  </si>
  <si>
    <t xml:space="preserve"> Mở rộng đất ở thôn Dốc Gạo</t>
  </si>
  <si>
    <t xml:space="preserve"> Mở rộng đất ở TDP Hạp Cường</t>
  </si>
  <si>
    <t xml:space="preserve"> Mở rộng đất ở khu trung tâm TT Tô Hạp</t>
  </si>
  <si>
    <t xml:space="preserve"> Trung tâm TT (QHXD thị trấn Tô Hạp)</t>
  </si>
  <si>
    <t xml:space="preserve"> TDP Hạp Cường  (QHXD thị trấn Tô Hạp)</t>
  </si>
  <si>
    <t xml:space="preserve"> Thôn Dốc Gạo  (QHXD thị trấn Tô Hạp)</t>
  </si>
  <si>
    <t xml:space="preserve"> Thôn Tà Lương  (QHXD thị trấn Tô Hạp)</t>
  </si>
  <si>
    <t xml:space="preserve"> Theo QHXD thị trấn (ven sông Tô Hạp)</t>
  </si>
  <si>
    <t xml:space="preserve"> Theo QHXD thị trấn (ven suối Tà Lương)</t>
  </si>
  <si>
    <t xml:space="preserve"> Theo quy hoạch xây dựng thị trấn</t>
  </si>
  <si>
    <t xml:space="preserve"> Thôn Tha Mang, Dốc Trầu, Suối Đá</t>
  </si>
  <si>
    <t>Chuyển đổi đất nông nghiệp nằm trong quy hoạch phát triển rừng sang rừng sản xuất</t>
  </si>
  <si>
    <t xml:space="preserve"> Trồng, khoanh nuôi rừng sản xuất trên đất CSD</t>
  </si>
  <si>
    <t>Tiểu khu 288 (giáp Ba Cụm Nam)</t>
  </si>
  <si>
    <t>Tiểu khu 279, 288, 283 b (giáp Ba Cụm Nam)</t>
  </si>
  <si>
    <t xml:space="preserve"> Cảnh sát PCCC và CHCN Công an huyện</t>
  </si>
  <si>
    <t xml:space="preserve"> Khu du lịch kết hợp dịch vụ suối Đá</t>
  </si>
  <si>
    <t xml:space="preserve"> Đối diện BQL rừng phòng hộ (thôn A Thi)</t>
  </si>
  <si>
    <t xml:space="preserve"> Cửa hàng thương mại TTX Ba Cụm Bắc</t>
  </si>
  <si>
    <t xml:space="preserve"> Điểm Mẫu giáo cũ thôn Suối Đá (thửa 31, tờ 34)</t>
  </si>
  <si>
    <t xml:space="preserve"> Phía dưới đập Rù uh (giáp đường TT xã 1)</t>
  </si>
  <si>
    <t xml:space="preserve"> Giáp khu quy hoạch đài liệt sỹ (thôn Suối Đá)</t>
  </si>
  <si>
    <t xml:space="preserve"> Mở rộng ra phía sau (theo QHTT xã)</t>
  </si>
  <si>
    <t xml:space="preserve"> Quy hoạch bến xe huyện</t>
  </si>
  <si>
    <t xml:space="preserve"> Theo QHXDTT Tô Hạp (giáp chợ đầu mối)</t>
  </si>
  <si>
    <t>Mở mới đường Nguyễn Du</t>
  </si>
  <si>
    <t>Giáp xã Sơn Trung - TL 9 (QHXD TT)</t>
  </si>
  <si>
    <t xml:space="preserve"> Lộ giới 26 m</t>
  </si>
  <si>
    <t>Mở rộng đường thôn Tha Mang 1</t>
  </si>
  <si>
    <t xml:space="preserve"> Rộng 10 m</t>
  </si>
  <si>
    <t>Mở rộng đường thôn Tha Mang 2</t>
  </si>
  <si>
    <t xml:space="preserve"> Tỉnh lộ 9 - đường Tha Mang 1</t>
  </si>
  <si>
    <t xml:space="preserve">Mở mới đường số 1A </t>
  </si>
  <si>
    <t xml:space="preserve"> Phía sau TT bảo trợ xã hội cũ (QHXD TT)</t>
  </si>
  <si>
    <t>Tỉnh lộ 9 (gần điểm Tiểu học) - Nhà ông Bút</t>
  </si>
  <si>
    <t>Các tuyến khác theo QHXD thị trấn</t>
  </si>
  <si>
    <t xml:space="preserve"> Lộ giới 12 m</t>
  </si>
  <si>
    <t xml:space="preserve"> Lộ giới 6m</t>
  </si>
  <si>
    <t>Lộ giới 10 m</t>
  </si>
  <si>
    <t xml:space="preserve"> Tỉnh lộ 9 (trường THCS) - đường TT xã số 4</t>
  </si>
  <si>
    <t xml:space="preserve"> Đoạn qua địa bàn xã</t>
  </si>
  <si>
    <t xml:space="preserve">Mở mới đường số 2A </t>
  </si>
  <si>
    <t xml:space="preserve"> Quy hoạch xây dựng thị trấn Tô Hạp</t>
  </si>
  <si>
    <t xml:space="preserve"> Mở mới tuyến đường khu trung tâm xã (tuyến số 1)</t>
  </si>
  <si>
    <t xml:space="preserve"> Lộ giới 12 </t>
  </si>
  <si>
    <t xml:space="preserve"> Tỉnh lộ 9 (thôn Suối Đá) - Tỉnh lộ 9 (thôn Dốc Trầu)</t>
  </si>
  <si>
    <t xml:space="preserve"> Mở rộng nối dài đường khu TT xã (tuyến 2)</t>
  </si>
  <si>
    <t xml:space="preserve"> Tỉnh lộ 9 (trạm y tế) - khu sản xuất suối Ruh Uh</t>
  </si>
  <si>
    <t xml:space="preserve"> </t>
  </si>
  <si>
    <t xml:space="preserve"> Mở mới tuyến khu TT xã (tuyến số 3)</t>
  </si>
  <si>
    <t xml:space="preserve"> Tỉnh lộ 9 (đối diện chợ QH) - tuyến số 2</t>
  </si>
  <si>
    <t xml:space="preserve"> Nối dài tuyến khu TT xã (tuyến số 4) </t>
  </si>
  <si>
    <t xml:space="preserve"> Tỉnh lộ 9 (đối diện đường đi đập dốc Trầu) - tỉnh lộ 9 thôn Suối Đá</t>
  </si>
  <si>
    <t xml:space="preserve"> Lộ giới 12m</t>
  </si>
  <si>
    <t xml:space="preserve"> Mở rộng tuyến TT xã (tuyến số 5)</t>
  </si>
  <si>
    <t xml:space="preserve"> Lộ giới 8m</t>
  </si>
  <si>
    <t xml:space="preserve"> Đường đi khu TDC - đường số 4</t>
  </si>
  <si>
    <t xml:space="preserve"> Mở rộng đường TT xã (tuyến số 6)</t>
  </si>
  <si>
    <t xml:space="preserve"> Mở rộng truyến TT xã (tuyến số 8)</t>
  </si>
  <si>
    <t xml:space="preserve"> Tỉnh lộ 9 - khu sản xuất suối Đá</t>
  </si>
  <si>
    <t xml:space="preserve"> Mở mới đường TT xã (tuyến số 9)</t>
  </si>
  <si>
    <t xml:space="preserve"> Tỉnh lộ 9 - tuyến số 4</t>
  </si>
  <si>
    <t xml:space="preserve"> Lộ giới 4m</t>
  </si>
  <si>
    <t xml:space="preserve"> Mở mới đường TT xã  (tuyến số 11)</t>
  </si>
  <si>
    <t xml:space="preserve"> Mở rộng đường TT xã (tuyến số 10)</t>
  </si>
  <si>
    <t xml:space="preserve"> Tuyến số 9 - tuyến số 4</t>
  </si>
  <si>
    <t xml:space="preserve"> QHTT xã</t>
  </si>
  <si>
    <t>Mở rộng tuyến nội thôn Suối Đá</t>
  </si>
  <si>
    <t xml:space="preserve"> Tỉnh lộ 9 (điểm mầm non) - cuối Khu dân cư</t>
  </si>
  <si>
    <t xml:space="preserve">Mở rộng đường vào khu tái định cư Dốc Trầu </t>
  </si>
  <si>
    <t>Đường trong khu TĐC Dốc Trầu (suối La Huây)</t>
  </si>
  <si>
    <t xml:space="preserve"> Tỉnh lộ 9 (thôn Tha Mang) - đường Tha Mang 2</t>
  </si>
  <si>
    <t xml:space="preserve"> Tỉnh lộ 9 (cầu Tha Mang) - KSX thôn Tha Mang</t>
  </si>
  <si>
    <t xml:space="preserve"> Kè sông Tô Hạp</t>
  </si>
  <si>
    <t xml:space="preserve"> Giáp trạm Viettell (quy hoạch TT xã)</t>
  </si>
  <si>
    <t xml:space="preserve"> Mở rộng ra sát tỉnh lộ 9 (QHTT xã)</t>
  </si>
  <si>
    <t xml:space="preserve"> Mở rộng trường Tiểu học Ba Cụm Bắc</t>
  </si>
  <si>
    <t xml:space="preserve"> Trường đào tạo nghề khu vực phía Đông huyện</t>
  </si>
  <si>
    <t xml:space="preserve"> Phía sau trường THCS (QHTT xã)</t>
  </si>
  <si>
    <t>Quy hoạch trường mầm non (QHXD TT)</t>
  </si>
  <si>
    <t xml:space="preserve"> Đường vào Trung tâm bảo trợ xã hội</t>
  </si>
  <si>
    <t xml:space="preserve">Bia tưởng niệm Khu di tích cách mạng huyện </t>
  </si>
  <si>
    <t xml:space="preserve"> Bố trí theo Quyết đinh số 2855/QĐ-UBND ngày 18/11/2008 của UBND tỉnh Khánh Hòa</t>
  </si>
  <si>
    <t>Khu TĐC Dốc Trầu (suối La Huây)</t>
  </si>
  <si>
    <t xml:space="preserve"> Theo QHXD khu trung tâm xã</t>
  </si>
  <si>
    <t>Đất ở phân lô và chỉnh trang theo quy hoạch mở rộng thị trấn Tô Hạp</t>
  </si>
  <si>
    <t>Đất quy hoạch xây dựng biệt thự khu trung tâm xã</t>
  </si>
  <si>
    <t>Đất ở xen ghép khu trung tâm xã</t>
  </si>
  <si>
    <t xml:space="preserve"> Thôn Dốc Trầu (phía trong đập Ru Uh</t>
  </si>
  <si>
    <t xml:space="preserve"> Thôn A Thi (theo QHXD thị trấn Tô Hạp)</t>
  </si>
  <si>
    <t xml:space="preserve"> Thôn Suối Me, Hòn Gầm</t>
  </si>
  <si>
    <t xml:space="preserve"> Tiểu khu 290, 292 thuộc khu vực quy hoạch rừng phòng hộ</t>
  </si>
  <si>
    <t xml:space="preserve"> Chuyển đổi rừng phòng hộ sang rừng sản xuất theo quy hoạch phát triển lâm nghiệp của tỉnh</t>
  </si>
  <si>
    <t xml:space="preserve"> Các tiểu khu 291, 293,294</t>
  </si>
  <si>
    <t xml:space="preserve"> Trồng, khoanh nuôi rừng sản xuất trên đất chưa sử dụng</t>
  </si>
  <si>
    <t xml:space="preserve"> Giáp xã Ba Cụm Bắc - Đầu thôn Ka Tơ</t>
  </si>
  <si>
    <t>Lộ giới 20 m</t>
  </si>
  <si>
    <t xml:space="preserve"> Đường đi khu sản xuất suối Lớn - KSX suối Chinh</t>
  </si>
  <si>
    <t xml:space="preserve"> Đường đi KSX suối Lớn - khu sản xuất</t>
  </si>
  <si>
    <t xml:space="preserve"> Cuối thôn Hòn Gầm (đường liên xã) - KSX suối Lớn</t>
  </si>
  <si>
    <t>Lộ giới 10m</t>
  </si>
  <si>
    <t xml:space="preserve"> Đường thôn Suối Me - Khu sản xuất</t>
  </si>
  <si>
    <t xml:space="preserve"> Đường liên xã - đường Hòn Gầm suối Me</t>
  </si>
  <si>
    <t xml:space="preserve"> Nội thôn Hòn Gầm</t>
  </si>
  <si>
    <t xml:space="preserve">Mở rộng đường từ TT xã đi Hòn Gầm </t>
  </si>
  <si>
    <t xml:space="preserve"> Thôn Suối Me - Thôn Hòn Gầm</t>
  </si>
  <si>
    <t xml:space="preserve"> Đường liên xã - NĐ K Tơ</t>
  </si>
  <si>
    <t xml:space="preserve"> Đường liên xã (suối Me) - điểm Tiểu học Ka Tơ</t>
  </si>
  <si>
    <t>KT - NX - 5</t>
  </si>
  <si>
    <t>SM - NX 1</t>
  </si>
  <si>
    <t xml:space="preserve"> Quy hoạch trung tâm xã (thôn Suối Me)</t>
  </si>
  <si>
    <t xml:space="preserve"> Đã đưa vào kế hoạch 2016</t>
  </si>
  <si>
    <t xml:space="preserve"> Khu vực bóc tách đất lâm nghiệp (tiêu khu 272)</t>
  </si>
  <si>
    <t xml:space="preserve"> Thôn Ma O (giáp đường liên xã)</t>
  </si>
  <si>
    <t xml:space="preserve"> Thôn Tà Nĩa (QHXD thị trấn Tô Hạp)</t>
  </si>
  <si>
    <t>Mở mới đường Nguyễn Du  (theo QHXD TT)</t>
  </si>
  <si>
    <t xml:space="preserve"> Đường liên xã - Ranh giới giáp Ba Cụm Bắc</t>
  </si>
  <si>
    <t>Mở rộng đường Sơn Trung - Sơn Bình</t>
  </si>
  <si>
    <t xml:space="preserve"> Giáp thị Tô Hạp - giáp xã Sơn Hiệp</t>
  </si>
  <si>
    <t xml:space="preserve"> Lộ giới 30 m</t>
  </si>
  <si>
    <t>Mở rộng đường rẫy bà Phượng đến rẫy Ô Anh.</t>
  </si>
  <si>
    <t xml:space="preserve"> Đường vào đập Đầu Bò - Đập Đầu Bò Thượng</t>
  </si>
  <si>
    <t>Mở rộng tuyến đi đập Knoá</t>
  </si>
  <si>
    <t xml:space="preserve"> Đường liên xã - đập Kroa nóa</t>
  </si>
  <si>
    <t>Mở rộng đường nội đồng Chi Chay (tuyến số 4)</t>
  </si>
  <si>
    <t xml:space="preserve"> Đường liên xã  (Chi Chay) - KSX</t>
  </si>
  <si>
    <t xml:space="preserve"> Đường liên xã (thôn Tà Nĩa) - Tuyến số 2</t>
  </si>
  <si>
    <t xml:space="preserve"> Đường liên xã - Tuyến số 4</t>
  </si>
  <si>
    <t xml:space="preserve"> Trạm y tế - đường liên xã (thôn Chi Chay)</t>
  </si>
  <si>
    <t xml:space="preserve"> Đường liên xã - Đập dâng đầu bò</t>
  </si>
  <si>
    <t xml:space="preserve">Đường đi đập đầu Bò </t>
  </si>
  <si>
    <t xml:space="preserve"> Trạm Y tế - đường đi đập đầu Bò</t>
  </si>
  <si>
    <t xml:space="preserve"> Đường liên xã (thôn Tà Nĩa) - Thôn Chi Chay</t>
  </si>
  <si>
    <t xml:space="preserve"> Đường liên xã - Bãi rác</t>
  </si>
  <si>
    <t xml:space="preserve"> Khu bóc tách lâm nghiệp</t>
  </si>
  <si>
    <t xml:space="preserve"> Đường liên xã - khu sản xuất Chi Chay</t>
  </si>
  <si>
    <t xml:space="preserve"> Đường liên xã - đường vào đập Kra Nó</t>
  </si>
  <si>
    <t xml:space="preserve"> Đường liên xã - nghĩa địa Tà Nĩa</t>
  </si>
  <si>
    <t xml:space="preserve"> Tuyến số 8 - khu sản xuất</t>
  </si>
  <si>
    <t xml:space="preserve">Đường vào TT dạy nghề (MO-TT-2) </t>
  </si>
  <si>
    <t xml:space="preserve"> Đường liên xã - TT dạy nghề</t>
  </si>
  <si>
    <t xml:space="preserve"> Tuyến số 2 - đường TT 3</t>
  </si>
  <si>
    <t>Đường theo QHXD thị trấn Tô Hạp</t>
  </si>
  <si>
    <t xml:space="preserve"> Thuộc xã Sơn Trung</t>
  </si>
  <si>
    <t>Đường Đinh Tiên Hoàng</t>
  </si>
  <si>
    <t>Xây dựng đập dâng thôn Ka Tơ</t>
  </si>
  <si>
    <t>Kè bờ Bắc sông Tô Hạp</t>
  </si>
  <si>
    <t>Kênh tưới hồ Sơn Trung</t>
  </si>
  <si>
    <t xml:space="preserve"> Một phần trụ sở UB xã cũ</t>
  </si>
  <si>
    <t>Đường lâm sinh phục vụ phát triển lâm nghiệp và phòng cháy chữa cháy rừng</t>
  </si>
  <si>
    <t xml:space="preserve">Tiểu khu 276a, </t>
  </si>
  <si>
    <t xml:space="preserve"> Tiểu khu 270, </t>
  </si>
  <si>
    <t xml:space="preserve"> Theo Quy hoạch phát triển lâm nghiệp của tỉnh Khánh Hòa (tiểu khu 270, 282)</t>
  </si>
  <si>
    <t xml:space="preserve"> Tiểu khu 276</t>
  </si>
  <si>
    <t xml:space="preserve"> Trồng khoanh nuôi tái sinh rừng sản xuất trên đất CSD</t>
  </si>
  <si>
    <t xml:space="preserve"> Đối diện chợ quy hoạch (thôn Xà Bói)</t>
  </si>
  <si>
    <t xml:space="preserve"> Thác Tà Gụ  (thôn Tà Gụ)</t>
  </si>
  <si>
    <t xml:space="preserve"> Đoạn qua xã Sơn Hiệp</t>
  </si>
  <si>
    <t xml:space="preserve">Quy hoạch đường Dốc Gạo - Cầu Gỗ (SB) </t>
  </si>
  <si>
    <t>Mở rộng đường huyện Sơn Hiệp - Sơn Bình</t>
  </si>
  <si>
    <t xml:space="preserve"> Giáp Sơn Trung - giáp Sơn Bình</t>
  </si>
  <si>
    <t xml:space="preserve"> Đường sản xuất phí Đông TT xã - đường Tà Gụ</t>
  </si>
  <si>
    <t xml:space="preserve"> Rộng 4,</t>
  </si>
  <si>
    <t xml:space="preserve"> Tỉnh lộ 9 - khu sản xuất Liên Hiệp</t>
  </si>
  <si>
    <t xml:space="preserve"> Rộng 4m</t>
  </si>
  <si>
    <t xml:space="preserve"> Khu sản xuất thôn Tà Gụ</t>
  </si>
  <si>
    <t xml:space="preserve"> Đường liên xã (thôn Hòn Dung) - nhà bà Khới</t>
  </si>
  <si>
    <t xml:space="preserve"> Đường liên xã (thôn Hòn Dung) - ruộng lúa</t>
  </si>
  <si>
    <t xml:space="preserve"> Phía Đông khu trung tâm xã </t>
  </si>
  <si>
    <t xml:space="preserve"> ĐưDườnđi thôn Tà Gụ - Thôn Cô Lắk (Sơn Binh)</t>
  </si>
  <si>
    <t xml:space="preserve"> Đường liên xã - thác Tà Gụ </t>
  </si>
  <si>
    <t xml:space="preserve"> Tỉnh lộ 9 (cầu Treo) - đường liên xã</t>
  </si>
  <si>
    <t xml:space="preserve"> Rộng 8m</t>
  </si>
  <si>
    <t xml:space="preserve"> Tỉnh lộ 9 - đường liên xã (Hòn Dung)</t>
  </si>
  <si>
    <t xml:space="preserve"> Rộng 12m</t>
  </si>
  <si>
    <t xml:space="preserve"> Tỉnh lộ 9 (nhà SHCĐ) - khu sản xuất Liên Hiệp</t>
  </si>
  <si>
    <t xml:space="preserve"> Đường liên xã - đường đi Tà Gụ</t>
  </si>
  <si>
    <t xml:space="preserve"> Đường liên xã (gần nghĩa địa) - KSX Tà Gụ</t>
  </si>
  <si>
    <t xml:space="preserve"> Đường TT xã 2 - đường tỉnh lộ 9</t>
  </si>
  <si>
    <t xml:space="preserve"> Đường liên xã - khu bóc tách lâm nghiệp </t>
  </si>
  <si>
    <t xml:space="preserve">Đường TT-1 </t>
  </si>
  <si>
    <t>Lộ giới 8m</t>
  </si>
  <si>
    <t xml:space="preserve"> Quy hoạch xây dựng trung tâm xã</t>
  </si>
  <si>
    <t>Lộ giới 30m</t>
  </si>
  <si>
    <t>Lộ giới 12m</t>
  </si>
  <si>
    <t>Lộ giới 6m</t>
  </si>
  <si>
    <t xml:space="preserve">Đường TT-3 </t>
  </si>
  <si>
    <t xml:space="preserve">Đường TT-7 </t>
  </si>
  <si>
    <t xml:space="preserve">Đường TT-8 </t>
  </si>
  <si>
    <t xml:space="preserve">Đường TT-9 </t>
  </si>
  <si>
    <t xml:space="preserve"> Đối diện UBND xã (QHTT xã)</t>
  </si>
  <si>
    <t xml:space="preserve"> Thôn Xà Bói (QHXD trung tâm xã)</t>
  </si>
  <si>
    <t xml:space="preserve"> Các thôn trong xã</t>
  </si>
  <si>
    <t xml:space="preserve"> Nằm trong khu vực phát triển rừng phòng hộ</t>
  </si>
  <si>
    <t xml:space="preserve"> Tiểu khu 286</t>
  </si>
  <si>
    <t>Mở rộng, nâng cấp đường tỉnh lộ 9</t>
  </si>
  <si>
    <t xml:space="preserve"> Đoạn qua xã Sơn Bình</t>
  </si>
  <si>
    <t xml:space="preserve"> Lộ giới 30m</t>
  </si>
  <si>
    <t>Mở rộng, nâng cấp đường Sơn Hiệp - Sơn Bình</t>
  </si>
  <si>
    <t xml:space="preserve"> Đoạn qua xã </t>
  </si>
  <si>
    <t xml:space="preserve"> Tỉnh lộ 9 - cuối thôn Xóm cỏ</t>
  </si>
  <si>
    <t xml:space="preserve"> Đường thôn Xóm Cỏ - khu sản xuất</t>
  </si>
  <si>
    <t xml:space="preserve"> Điểm Tiểu học Cô Lắk - nhà Cao Thị Giáo</t>
  </si>
  <si>
    <t xml:space="preserve"> Đường tỉnh lộ 9 - đường đi Cô Lắk</t>
  </si>
  <si>
    <t xml:space="preserve"> Rộng 5m</t>
  </si>
  <si>
    <t>Đường liên thôn Cô Lắk - khu sản xuất</t>
  </si>
  <si>
    <t xml:space="preserve"> Đường liên thôn - cuối thôn Cô Lắk</t>
  </si>
  <si>
    <t xml:space="preserve"> Lộ giới 10 m</t>
  </si>
  <si>
    <t xml:space="preserve"> Trường Tiểu học - khu sản xuất Liên Hòa</t>
  </si>
  <si>
    <t>Tỉnh lộ 9 (thôn Liên Bình) - Giáp xã Sơn Hiệp</t>
  </si>
  <si>
    <t>Tỉnh lộ 9 (tiểu học Liên Bình) - Bo Bo Chiên</t>
  </si>
  <si>
    <t xml:space="preserve"> Đường Sơn Lâm Sơn Bình - Khu sản xuất L. Bình</t>
  </si>
  <si>
    <t xml:space="preserve"> Nội thôn liên bình</t>
  </si>
  <si>
    <t>TL 9 (trung tâm xã) - giáp xã Sơn Lâm</t>
  </si>
  <si>
    <t xml:space="preserve"> QH trung tâm xã</t>
  </si>
  <si>
    <t xml:space="preserve"> Nhà ôn Đệ (thôn Liên Hòa) - đập Suối Sóc</t>
  </si>
  <si>
    <t xml:space="preserve"> Đường vào đập suối Sóc - Khu sản xuất L. Hòa</t>
  </si>
  <si>
    <t xml:space="preserve"> Nghĩa địa Sơn Bình</t>
  </si>
  <si>
    <t xml:space="preserve"> Đập Cô Lắk</t>
  </si>
  <si>
    <t xml:space="preserve"> Kè Sơn Bình (bắc TTX) 6m</t>
  </si>
  <si>
    <t xml:space="preserve"> Thôn Xóm Cỏ</t>
  </si>
  <si>
    <t xml:space="preserve"> Cuối thôn Ko Lắk</t>
  </si>
  <si>
    <t xml:space="preserve"> Thôn Liên Hòa (giáp UBND xã)</t>
  </si>
  <si>
    <t xml:space="preserve"> Mở rộng theo QH trung tâm xã</t>
  </si>
  <si>
    <t>Mở rộng trường mẫu giáo trung tâm xã</t>
  </si>
  <si>
    <t xml:space="preserve"> Quy hoạch trung tâm xã</t>
  </si>
  <si>
    <t>Thôn Liên Hòa (theo quy hoạch trung tâm xã)</t>
  </si>
  <si>
    <t xml:space="preserve">Khu căn cứ cách mạng của huyện Khánh Sơn </t>
  </si>
  <si>
    <t>Bãi tập kết xử lý rác thải xã Sơn Bình</t>
  </si>
  <si>
    <t xml:space="preserve"> Đường đi Suối Sóc</t>
  </si>
  <si>
    <t xml:space="preserve"> Đường đi thôn Xóm Cỏ</t>
  </si>
  <si>
    <t xml:space="preserve"> Đường liên thôn Cô Lắc - Sơn Hiệp</t>
  </si>
  <si>
    <t xml:space="preserve"> Thôn Cô Lắk</t>
  </si>
  <si>
    <t xml:space="preserve"> Trung tâm xã</t>
  </si>
  <si>
    <t>Khu tái định cư Kra Noa</t>
  </si>
  <si>
    <t xml:space="preserve"> Nhà công vụ xã Sơn Bình</t>
  </si>
  <si>
    <t xml:space="preserve"> Nhà dài truyền thống thôn Liên Hòa</t>
  </si>
  <si>
    <t xml:space="preserve"> Rừng sản xuất nằm ngoài quy hoạch nông nghiệp thôn Cam Khánh, Ha Nít</t>
  </si>
  <si>
    <t xml:space="preserve"> Tiểu khu 264,266</t>
  </si>
  <si>
    <t xml:space="preserve"> Tiểu khu </t>
  </si>
  <si>
    <t xml:space="preserve"> Tiểu khu 275</t>
  </si>
  <si>
    <t>Hạ tầng khu du lịch thác Cô Roá</t>
  </si>
  <si>
    <t xml:space="preserve"> Thôn Cô Róa - đi xã Thành Sơn</t>
  </si>
  <si>
    <t>Đường lâm sinh phục vụ phát triển rừng, phòng cháy, chữa cháy rừng</t>
  </si>
  <si>
    <t xml:space="preserve"> Tỉnh lộ 9 (đối diện NSHCĐ Cam Khánh) - Rẫy ô Thạch</t>
  </si>
  <si>
    <t xml:space="preserve"> Khu sản xuất thôn Ha Nít</t>
  </si>
  <si>
    <t xml:space="preserve"> Nội thôn Ha Nít</t>
  </si>
  <si>
    <t xml:space="preserve"> Tỉnh lộ 9 (Cam Khánh) đường số 20</t>
  </si>
  <si>
    <t>Mở rộng, nâng cấp đường Tỉnh lộ 9</t>
  </si>
  <si>
    <t xml:space="preserve"> Đường liên Bình - rấy ô Nguyễn Tấn Thạnh</t>
  </si>
  <si>
    <t xml:space="preserve"> Mở mới đường nội đồng thôn Cam Khánh </t>
  </si>
  <si>
    <t>Cầu Treo - khu sản xuât Ha Nít</t>
  </si>
  <si>
    <t xml:space="preserve">Mở rộng tuyến số 1 TT xã </t>
  </si>
  <si>
    <t xml:space="preserve"> Trạm y tế - nhà SHCĐ thôn Cô Róa</t>
  </si>
  <si>
    <t xml:space="preserve"> Tỉnh lộ 9 - đường Cô Róa</t>
  </si>
  <si>
    <t xml:space="preserve"> Tỉnh lộ 9 - tuyến số 15</t>
  </si>
  <si>
    <t xml:space="preserve"> Tuyến số 2 - tuyến số 22</t>
  </si>
  <si>
    <t xml:space="preserve"> Tuyến số 9 - tuyến số 22</t>
  </si>
  <si>
    <t xml:space="preserve"> Tuyến số 6 - tuyến số 5</t>
  </si>
  <si>
    <t xml:space="preserve"> Tuyến số 11 - tuyến số 9</t>
  </si>
  <si>
    <t xml:space="preserve"> Lộ giới 10m</t>
  </si>
  <si>
    <t xml:space="preserve"> Tuyến số 12 - tuyến số 5</t>
  </si>
  <si>
    <t xml:space="preserve"> Tuyến số 3 - tuyến số 6</t>
  </si>
  <si>
    <t>Mở rộng tuyến 13 TTX</t>
  </si>
  <si>
    <t xml:space="preserve">Mở rộng tuyến 14 TTX </t>
  </si>
  <si>
    <t xml:space="preserve">Mở rộng tuyến 15 TTX </t>
  </si>
  <si>
    <t xml:space="preserve"> Tuyến số 11 - tuyến số 6</t>
  </si>
  <si>
    <t xml:space="preserve"> Tỉnh lộ 9 - Cầu treo Cam Khánh</t>
  </si>
  <si>
    <t xml:space="preserve"> Nhà SHCĐ Cam Khánh - Tuyến 15</t>
  </si>
  <si>
    <t xml:space="preserve"> Tuyến số 9 - đập suối Cối</t>
  </si>
  <si>
    <t xml:space="preserve"> Tuyến số 18 - khu sản xuất</t>
  </si>
  <si>
    <t xml:space="preserve"> Tỉnh lộ 9 - đập suối Cối</t>
  </si>
  <si>
    <t xml:space="preserve"> Nội thôn Cam Khánh</t>
  </si>
  <si>
    <t xml:space="preserve"> Hồ Sơn Lâm</t>
  </si>
  <si>
    <t xml:space="preserve"> Theo Quy hoạch trung tâm xã</t>
  </si>
  <si>
    <t xml:space="preserve"> Quy hoạch mẫu giáo Phong Lan</t>
  </si>
  <si>
    <t xml:space="preserve"> Thôn Tà Giang 1, Tà Giang 2, A Pa 1</t>
  </si>
  <si>
    <t xml:space="preserve"> Tiểu khu 267, 269 (thôn Tà Giang 2, A Pa 1)</t>
  </si>
  <si>
    <t>Quy hoạch điểm giao dịch ngân hàng</t>
  </si>
  <si>
    <t xml:space="preserve"> Khu trung tâm xã (giáp điểm QH bưu điện)</t>
  </si>
  <si>
    <t xml:space="preserve"> Khu trung tâm xã (đối diện UBND xã)</t>
  </si>
  <si>
    <t xml:space="preserve"> Đoạn qua xã Thành Sơn</t>
  </si>
  <si>
    <t>Mở rộng đường  nội thôn Tà Giang 2</t>
  </si>
  <si>
    <t xml:space="preserve"> Tỉnh lộ 9 - cuối thôn Tà Giang 2</t>
  </si>
  <si>
    <t xml:space="preserve"> Nhà SHCĐ Tà Giang 2 - Tỉnh lộ 9</t>
  </si>
  <si>
    <t xml:space="preserve"> Nội thôn Tà Giang 2</t>
  </si>
  <si>
    <t xml:space="preserve"> Tỉnh lộ 9 - khu sản xuất A Pa 1</t>
  </si>
  <si>
    <t xml:space="preserve"> Khu trung tâm xã (thôn A Pa 1)</t>
  </si>
  <si>
    <t>Mở rộng điểm mầm non Anh Đào (thôn A Pa 2)</t>
  </si>
  <si>
    <t xml:space="preserve"> Giáp tường hiện có</t>
  </si>
  <si>
    <t>Xây dựng trường Mầm non trung tâm xã</t>
  </si>
  <si>
    <t xml:space="preserve"> Nghĩa địa Thành Sơn</t>
  </si>
  <si>
    <t xml:space="preserve"> Nhà sinh hoạt cộng đồng Tà Giang 2</t>
  </si>
  <si>
    <t>Nhà  sinh hoạt cộng đồng  thôn A Pa 2</t>
  </si>
  <si>
    <t>Đường phát triển lâm nghiệp</t>
  </si>
  <si>
    <t xml:space="preserve"> Nhà truyền thống LLCA Khánh Hòa</t>
  </si>
  <si>
    <t xml:space="preserve"> Xã Ba Cụm Bắc</t>
  </si>
  <si>
    <t xml:space="preserve"> Khu khai thác đá Ryolit </t>
  </si>
  <si>
    <t xml:space="preserve"> Thôn Dốc Gạo - TT Tô Hạp</t>
  </si>
  <si>
    <t xml:space="preserve"> Thôn Ma O - Sơn Trung</t>
  </si>
  <si>
    <t xml:space="preserve"> Khai thác đá Gra nít</t>
  </si>
  <si>
    <t>Tăng (+), giảm (-) so với 2015</t>
  </si>
  <si>
    <t>Diện tích 
hiện trạng 2015</t>
  </si>
  <si>
    <t xml:space="preserve"> Khu bóc tách đất lâm nghiệp (Thôn Dốc Gạo, tổ dân phố Hạp Cường) </t>
  </si>
  <si>
    <t xml:space="preserve"> Thôn Ma O - xã Sơn Trung</t>
  </si>
  <si>
    <t xml:space="preserve"> Mở rộng khu phòng thủ quốc phòng (BCHQS huyện Khánh Sơn)</t>
  </si>
  <si>
    <t>Mở rộng trụ sở công an huyện Khánh Sơn</t>
  </si>
  <si>
    <t xml:space="preserve">Mở rộng đất trồng lúa nước đập dâng đầu Bò </t>
  </si>
  <si>
    <t xml:space="preserve"> Thôn Suối Me - xã Ba Cụm Nam</t>
  </si>
  <si>
    <t xml:space="preserve"> Thôn Tà Lương - TT Tô Hạp</t>
  </si>
  <si>
    <t>Mở rộng diện tích đất trồng cây hàng năm TT Tô Hạp</t>
  </si>
  <si>
    <t>Mở rộng đất trồng cây hàng năm trên đất chưa sử dụng xã Sơn Hiệp</t>
  </si>
  <si>
    <t>Mở rộng đất trồng cây hàng năm xã Thành Sơn</t>
  </si>
  <si>
    <t xml:space="preserve"> Thôn Tà Gụ, Hòn Dung xã Sơn Hiệp</t>
  </si>
  <si>
    <t>Mở rộng đất trồng cây lâu năm trên diện tích bóc tách đất lâm nghiệp thị trấn Tô Hạp</t>
  </si>
  <si>
    <t>Mở rộng đất trồng cây lâu năm trên diện tích bóc tách lâm nghiệp xã Ba Cụm Bắc</t>
  </si>
  <si>
    <t>Chuyển đổi đất trồng cây hàng năm sang trồng cây lâu năm xã Ba Cụm Bắc</t>
  </si>
  <si>
    <t>Mở rộng đất trồng cây lâu năm trên khu vực bóc tách đất lâm nghiệp xã Ba Cụm Nam</t>
  </si>
  <si>
    <t>Mở rộng đất trồng cây lâu năm xã Sơn Trung</t>
  </si>
  <si>
    <t>Chuyển đất trồng cây hàng năm sang trồng cây lâu năm xã Ba Cụm Nam</t>
  </si>
  <si>
    <t>Mở rộng đất trồng cây lâu năm khu vực bóc tách đất lâm nghiệp xã Sơn Hiệp</t>
  </si>
  <si>
    <t>Chuyển đổi đất trồng cây hàng năm sang trồng cây lâu năm xã Sơn Bình</t>
  </si>
  <si>
    <t>Mở rộng đất trồng cây lâu năm trên khu vực bóc tách đất lâm nghiệp xã Sơn Lâm</t>
  </si>
  <si>
    <t>Mở rộng đất trồng cây lâu năm trên khu vực bóc tách đất lâm nghiệp xã Thành Sơn</t>
  </si>
  <si>
    <t>Chuyển đổi rừng sản xuất sang rừng phòng hộ thị trấn Tô Hạp</t>
  </si>
  <si>
    <t xml:space="preserve"> Theo quy hoạch phát triển rừng của tỉnh đến năm 2020</t>
  </si>
  <si>
    <t>Trồng, khoanh nuôi rừng phòng hộ trên đất chưa sử dụng thị trấn Tô Hạp</t>
  </si>
  <si>
    <t>Trồng, khoanh nuôi rừng phòng hộ trên đất chưa sử dụng xã Ba Cụm Nam</t>
  </si>
  <si>
    <t>Chuyển đổi rừng sản xuất sang rừng phòng hộ xã Sơn Hiệp</t>
  </si>
  <si>
    <t>Trồng, khoang nuôi tái sinh rừng phòng hộ trên đất chưa sử dụng xã Sơn Hiệp</t>
  </si>
  <si>
    <t xml:space="preserve"> Chuyển đổi rừng sản xuất sang rừng phòng hộ xã Sơn Bình</t>
  </si>
  <si>
    <t xml:space="preserve"> Theo Quy hoạch phát triển lâm nghiệp tiểu khu 289 (phía Nam xã)</t>
  </si>
  <si>
    <t>Trồng, khoanh nuôi rừng phòng hộ trên dất chưa sử dụng xã Sơn Bình</t>
  </si>
  <si>
    <t xml:space="preserve"> Quy hoạch phát triển lâm nghiệp toàn tỉnh (Tiểu khu 264, 266)</t>
  </si>
  <si>
    <t xml:space="preserve"> Chuyển rừng sản xuất sang rừng phòng hộ xã Sơn Lâm</t>
  </si>
  <si>
    <t xml:space="preserve"> Trồng, khoanh nuôi rừng phòng hộ trên đất chưa sử dụng xã Sơn Lâm</t>
  </si>
  <si>
    <t xml:space="preserve">  Quy hoạch phát triển lâm nghiệp toàn tỉnh (tiểu khu 267, 269 (thôn Tà Giang 2, A Pa 1)</t>
  </si>
  <si>
    <t xml:space="preserve"> Trồng, khoanh nuôi rừng phòng hộ trên đất chưa sử dụng xã Thành Sơn</t>
  </si>
  <si>
    <t xml:space="preserve"> Chuyển rừng sản xuất sang rừng phòng hộ xã Thành Sơn</t>
  </si>
  <si>
    <t xml:space="preserve"> Mở rộng trụ sở huyện đội Khánh Sơn </t>
  </si>
  <si>
    <t>Thị trấn Tô Hạp (mở rộng ra phần diện tích đồi thông theo quyết định giao đất)</t>
  </si>
  <si>
    <t xml:space="preserve"> Thị trấn Tô Hạp (mở rộng theo Quyết định giao đất) </t>
  </si>
  <si>
    <t xml:space="preserve"> Xã Ba Cụm Bắc (trí trên đất của Mầm non Sao Ma - thôn A Thi)</t>
  </si>
  <si>
    <t xml:space="preserve">Cơ sở 2 công an huyện Khánh Sơn </t>
  </si>
  <si>
    <t xml:space="preserve">Thôn Ma O - xã Sơn Trung </t>
  </si>
  <si>
    <t xml:space="preserve"> Thôn Xóm Cỏ - xã Sơn Bình</t>
  </si>
  <si>
    <t xml:space="preserve"> Quy hoạch cây xăng xã Thành Sơn</t>
  </si>
  <si>
    <t xml:space="preserve"> Cụm tiểu thủ công nghiệp, làng nghề Ba Cụm Bắc</t>
  </si>
  <si>
    <t xml:space="preserve"> Cụm tiểu thủ công nghiệp, làng nghề Sơn Trung</t>
  </si>
  <si>
    <t xml:space="preserve"> Thôn Du Oai (giáp tỉnh lộ 9)</t>
  </si>
  <si>
    <t xml:space="preserve"> Thôn Suối Đá - xã Ba Cụm Bắc</t>
  </si>
  <si>
    <t xml:space="preserve"> Khai thác đá thôn Ma O - xã Sơn Trung</t>
  </si>
  <si>
    <t>Mở rộng đường Dốc Gạo - Cầu Gỗ Sơn Bình</t>
  </si>
  <si>
    <t xml:space="preserve"> Lộ giới  16 m</t>
  </si>
  <si>
    <t xml:space="preserve"> Xã Sơn Hiệp</t>
  </si>
  <si>
    <t xml:space="preserve"> Xã Sơn Lâm</t>
  </si>
  <si>
    <t xml:space="preserve"> Xã Thành  Sơn</t>
  </si>
  <si>
    <t xml:space="preserve"> Thị trấn Tô Hạp</t>
  </si>
  <si>
    <t xml:space="preserve"> Xã Sơn Trung</t>
  </si>
  <si>
    <t xml:space="preserve"> Lòng hộ thuộc xã Ba Cụm Nam</t>
  </si>
  <si>
    <t>Mở rộng bưu điện Ba Cụm Bắc</t>
  </si>
  <si>
    <t>Trạm tiếp sóng Viettell xã Ba Cụm Bắc</t>
  </si>
  <si>
    <t xml:space="preserve"> Bưu điện văn hoá xã Thành Sơn</t>
  </si>
  <si>
    <t xml:space="preserve"> Mở rộng khu tưởng niệm liệt sỹ của huyện tại thị trấn Tô Hạp</t>
  </si>
  <si>
    <t xml:space="preserve"> Nhà văn hóa thiếu nhi huyện Khánh Sơn</t>
  </si>
  <si>
    <t xml:space="preserve"> TT Tô Hạp (đối diện Công an huyện)</t>
  </si>
  <si>
    <t xml:space="preserve"> Đài tưởng niệm liệt sỹ xã Ba Cụm Bắc</t>
  </si>
  <si>
    <t>Xây dựng đài tưởng niệm liệt sĩ xã Ba Cụm Nam</t>
  </si>
  <si>
    <t>Đài tưởng niệm liệt sỹ xã Sơn Hiệp</t>
  </si>
  <si>
    <t>Xây dựng đài tưởng niệm liệt sĩ xã Sơn Bình</t>
  </si>
  <si>
    <t xml:space="preserve"> Mở rộng khu sinh hoạt văn hóa thể thao xã Sơn Lâm</t>
  </si>
  <si>
    <t>Xây dựng đài tưởng niệm liệt sĩ xã Thành Sơn</t>
  </si>
  <si>
    <t xml:space="preserve"> Đội y tế dự phòng, TT CSSKBMTE tại xã Sơn Trung</t>
  </si>
  <si>
    <t>Mở rộng trạm y tế xã Sơn Bình</t>
  </si>
  <si>
    <t xml:space="preserve"> Mở rộng phòng khám đa khoa khu vực Sơn Lâm</t>
  </si>
  <si>
    <t xml:space="preserve"> Xã Sơn Lâm (theo quy hoạch trung tâm xã)</t>
  </si>
  <si>
    <t xml:space="preserve"> Xã Ba Cụm Nam</t>
  </si>
  <si>
    <t>Quy hoạch trung tâm xã (thôn Liên Hòa)</t>
  </si>
  <si>
    <t xml:space="preserve"> Quy hoạch trung tâm xã (thôn Liên Hòa)</t>
  </si>
  <si>
    <t xml:space="preserve"> Thôn Du Oai (sân thể thao cũ)</t>
  </si>
  <si>
    <t xml:space="preserve"> Khu liên hợp thể thao huyện tại TT Tô Hạp</t>
  </si>
  <si>
    <t xml:space="preserve"> Mở rộng sân thể thao trung tâm xã Ba Cụm Bắc</t>
  </si>
  <si>
    <t>Sân thể thao Hòn Gầm - xã Ba Cụm Nam</t>
  </si>
  <si>
    <t>Sân thể thao xã Sơn Trung</t>
  </si>
  <si>
    <t>Sân thể thao thôn Chi Chay - xã Sơn Trung</t>
  </si>
  <si>
    <t>Sân thể thao thôn Liên Hiệp- xã Sơn Hiệp</t>
  </si>
  <si>
    <t>Sân thể thao trung tâm xã Sơn Hiệp</t>
  </si>
  <si>
    <t>Mở rộng sân thể thao trung tâm xã Sơn Bình</t>
  </si>
  <si>
    <t xml:space="preserve"> Sân thể thao thôn Ha Nít - xã Sơn Lâm</t>
  </si>
  <si>
    <t>Thôn Ha Nít - xã Sơn Lâm</t>
  </si>
  <si>
    <t xml:space="preserve"> Thôn Liên Hòa - Sơn Bình  (theo QH trung tâm xã)</t>
  </si>
  <si>
    <t xml:space="preserve"> QHTT xã Sơn Hiệp  (giáp chợ quy hoạch)</t>
  </si>
  <si>
    <t xml:space="preserve"> Xã Sơn Hiệp Giáp đường tỉnh lộ 9 (thôn Liên Hiệp)</t>
  </si>
  <si>
    <t xml:space="preserve"> Đường vào khu bóc tách lâm nghiệp xã Sơn Trung</t>
  </si>
  <si>
    <t xml:space="preserve"> Khu trung tâm xã (giáp Trạm y tế xã Sơn Trung)</t>
  </si>
  <si>
    <t xml:space="preserve"> Giáp nhà SHCD thôn Hòn Gầm - xã Ba Cụm Nam</t>
  </si>
  <si>
    <t xml:space="preserve"> Theo QHTT xã (thôn Dốc Trầu) - xã Ba Cụm Bắc</t>
  </si>
  <si>
    <t>Sân thể thao Tà Giang 2 - xã Thành Sơn</t>
  </si>
  <si>
    <t>Thôn Tà Giang 2 - xã Thành Sơn</t>
  </si>
  <si>
    <t>Sân thể thao trung tâm xã Thành Sơn</t>
  </si>
  <si>
    <t xml:space="preserve"> Khu trung tâm xã Thành Sơn</t>
  </si>
  <si>
    <t xml:space="preserve"> Trung tâm nghiên cứu, sản xuất giống nông nghiệp công nghệ cao tại xã Sơn Trung </t>
  </si>
  <si>
    <t xml:space="preserve"> Chợ đầu mối nông sản của huyện tại xã Ba Cụm Bắc</t>
  </si>
  <si>
    <t xml:space="preserve"> Thôn A Thi  - xã Ba Cụm Bắc</t>
  </si>
  <si>
    <t xml:space="preserve"> Chợ Ba Cụm Bắc</t>
  </si>
  <si>
    <t>Thôn Dốc Trầu (QHXD trung tâm xã )</t>
  </si>
  <si>
    <t>Chợ xã Ba Cụm Nam</t>
  </si>
  <si>
    <t xml:space="preserve"> Thôn Hòn Dung - xã Sơn Hiệp</t>
  </si>
  <si>
    <t xml:space="preserve"> Khu trung tâm xã (thôn A Pa 1) - xã Thành Sơn</t>
  </si>
  <si>
    <t xml:space="preserve"> Cuối thôn Tà Lương - TT Tô Hạp</t>
  </si>
  <si>
    <t xml:space="preserve"> Khu nhà tưởng niệm, căn cứ cách mạng Công an tỉnh Khánh Hòa tại xã Ba Cụm Nam</t>
  </si>
  <si>
    <t>Thôn Suối Me - xã Ba Cụm Nam</t>
  </si>
  <si>
    <t xml:space="preserve"> Thôn Xóm Cỏ - xã Sơn Bình  (theo QĐ của UBND tỉnh)</t>
  </si>
  <si>
    <t xml:space="preserve">Mở rộng bãi rác xã Ba Cụm Bắc </t>
  </si>
  <si>
    <t xml:space="preserve"> Thôn Suối Đá - Ba Cụm Bắc  (giáp bãi rác hiện có)</t>
  </si>
  <si>
    <t xml:space="preserve"> Bãi tập kết xử lý rác thải xã Ba Cụm Nam</t>
  </si>
  <si>
    <t xml:space="preserve"> Bãi tập kết xử lý rác thải của huyện tại xã Sơn Trung</t>
  </si>
  <si>
    <t xml:space="preserve"> Thôn Chi Chay - xã Sơn Trung</t>
  </si>
  <si>
    <t xml:space="preserve"> Thôn Liên Bình - xã Sơn Bình</t>
  </si>
  <si>
    <t xml:space="preserve"> Thôn Du Oai - xã Sơn Lâm (giáp bãi rác hiện có)</t>
  </si>
  <si>
    <t xml:space="preserve"> Thôn A Pa 2 - xã Thành Sơn</t>
  </si>
  <si>
    <t>Mở rộng trụ sở UBND xã Ba Cụm Bắc</t>
  </si>
  <si>
    <t xml:space="preserve"> Thôn A Pa 1 - xã Thành Sơn</t>
  </si>
  <si>
    <t xml:space="preserve"> Thôn Dốc Trầu - xã Ba Cụm Bắc</t>
  </si>
  <si>
    <t>Đất xây dựng trụ sở của tổ chức sự nghiệp tại thị trấn Tô Hạp</t>
  </si>
  <si>
    <t xml:space="preserve"> Thôn Liên Hòa - xã Sơn Bình</t>
  </si>
  <si>
    <t xml:space="preserve"> TT Tô Hạp (giáp đội Quản lý công trình công cộng)</t>
  </si>
  <si>
    <t xml:space="preserve"> Thôn Dốc Gạo - TT Tô Hạp (sau nghĩa địa hiện có)</t>
  </si>
  <si>
    <t>Quy hoạch nghĩa địa Tha Mang - xã Ba Cụm Bắc</t>
  </si>
  <si>
    <t xml:space="preserve"> Thôn Tha Mang - xã Ba Cụm Bắc</t>
  </si>
  <si>
    <t>Quy hoạch nghĩa địa Dốc Trầu - xã Ba Cụm Bắc</t>
  </si>
  <si>
    <t>Quy hoạch nghĩa địa Tà Nĩa - xã Sơn Trung</t>
  </si>
  <si>
    <t xml:space="preserve"> Thôn Tà Nĩa - xã Sơn Trung</t>
  </si>
  <si>
    <t xml:space="preserve"> Thôn Ha Nít - xã Sơn Lâm</t>
  </si>
  <si>
    <t xml:space="preserve"> Thôn A Pa 2 - xã Thành Sơn (giáp QH bãi rác)</t>
  </si>
  <si>
    <t>Đất san lấp công trình  xã Ba Cụm Bắc</t>
  </si>
  <si>
    <t>Đất san lấp công trình xã Sơn Trung</t>
  </si>
  <si>
    <t xml:space="preserve">Khai thác cát sông Tô Hạp </t>
  </si>
  <si>
    <t>Khai thác cát  sông Tô Hạp</t>
  </si>
  <si>
    <t xml:space="preserve">Khu vực khai thác cát sông Tô Hạp </t>
  </si>
  <si>
    <t xml:space="preserve"> Thôn Du Oai - xã Sơn Lâm </t>
  </si>
  <si>
    <t>Nhà sinh hoạt cộng đồng tổ dân phố Hạp Cương - TT Tô Hạp</t>
  </si>
  <si>
    <t xml:space="preserve"> Nhà văn hóa trung tâm xã Ba Cụm Bắc</t>
  </si>
  <si>
    <t xml:space="preserve"> Thôn Dốc Trầu - xã Ba Cụm Bắc </t>
  </si>
  <si>
    <t xml:space="preserve"> Thôn suối Đá - Ba Cụm Bắc</t>
  </si>
  <si>
    <t xml:space="preserve">Nhà văn hoá khu trung tâm xã Sơn Hiệp </t>
  </si>
  <si>
    <t>Mở rộng khu văn hóa thôn Hòn Dung</t>
  </si>
  <si>
    <t xml:space="preserve"> Thôn Xà Bói - xã Sơn Hiệp</t>
  </si>
  <si>
    <t xml:space="preserve"> Mở rộng nhà văn hóa trung tâm xã Sơn Bình</t>
  </si>
  <si>
    <t xml:space="preserve"> Thôn Liên Hòa - xã Sơn Bình (giáp sân thể thao)</t>
  </si>
  <si>
    <t xml:space="preserve"> Thôn Liên Bình - xã Sơn Bình (giáp nhà SHCĐ hiện có)</t>
  </si>
  <si>
    <t xml:space="preserve"> Thôn Liên Hòa - xã Sơn Bình (giáp Trạm y tế)</t>
  </si>
  <si>
    <t xml:space="preserve"> Thôn Xóm Cỏ - xã Sơn Bình  (giáp điểm Tiểu học)</t>
  </si>
  <si>
    <t xml:space="preserve"> Thôn Tà Giang 2 - xã Thành Sơn</t>
  </si>
  <si>
    <t xml:space="preserve"> Thôn A Pa 2 - xã Thành Sơn </t>
  </si>
  <si>
    <t>Đất cây xanh ven sông Tô Hạp - TT Tô Hạp</t>
  </si>
  <si>
    <t>Đất cây xanh ven sông Tô Hạp - xã Ba Cụm Bắc</t>
  </si>
  <si>
    <t>Đất công viên cây xanh xã Ba Cụm Nam</t>
  </si>
  <si>
    <t xml:space="preserve"> Trung tâm xã Ba Cụm Nam</t>
  </si>
  <si>
    <t>Đất cây xanh ven sông Tô Hạp - xã Sơn Trung</t>
  </si>
  <si>
    <t>Đất cây xanh QHTT xã Sơn Bình</t>
  </si>
  <si>
    <t xml:space="preserve"> TT xã Sơn Bình (quy hoạch trung tâm xã)</t>
  </si>
  <si>
    <t>Đất công viên cây xanh QHTT xã Sơn Lâm</t>
  </si>
  <si>
    <t xml:space="preserve"> TT xã Sơn Lâm</t>
  </si>
  <si>
    <t>Đất công viên cây xanh xã Thành  Sơn</t>
  </si>
  <si>
    <t xml:space="preserve"> TT xã Thành Sơn</t>
  </si>
  <si>
    <t>Chỉnh trang sông Tô Hạp - TT Tô Hạp</t>
  </si>
  <si>
    <t xml:space="preserve">Chỉnh trang sông Tô Hạp - xã Ba Cụm Bắc </t>
  </si>
  <si>
    <t xml:space="preserve">Chỉnh trang sông Tô Hạp - xã Sơn Trung </t>
  </si>
  <si>
    <t xml:space="preserve"> Hồ điều hòa theo tại xã Ba Cụm Bắc</t>
  </si>
  <si>
    <t xml:space="preserve"> Thôn A Thi ( QHXD thị trấn)</t>
  </si>
  <si>
    <t>Đất dự trữ phát triên xã Sơn Trung</t>
  </si>
  <si>
    <t>Đất dự trữ phát triển xã Sơn Hiệp</t>
  </si>
  <si>
    <t xml:space="preserve"> TT xã Sơn Hiệp </t>
  </si>
  <si>
    <t xml:space="preserve"> Đất chuyên trồng lúa</t>
  </si>
  <si>
    <t>Đất trồng lúa nước còn lại</t>
  </si>
  <si>
    <t>Đất NT thủy sản</t>
  </si>
  <si>
    <t xml:space="preserve"> Đất cơ sở sản xuất kinh doanh</t>
  </si>
  <si>
    <t xml:space="preserve"> Đất thủy lợi</t>
  </si>
  <si>
    <t xml:space="preserve"> Đất công trình năng lượng</t>
  </si>
  <si>
    <t>Đất cở sở thể dục thể thao</t>
  </si>
  <si>
    <t>Đất bãi thải xử lý chất thải</t>
  </si>
  <si>
    <t xml:space="preserve"> Đất ở nông thôn</t>
  </si>
  <si>
    <t>Đất ở đô thị</t>
  </si>
  <si>
    <t xml:space="preserve"> Đất trụ sở cơ quan</t>
  </si>
  <si>
    <t>Đất tôn giáo</t>
  </si>
  <si>
    <t>Đất nghĩa trang, nghĩa địa</t>
  </si>
  <si>
    <t>Đất sông suối</t>
  </si>
  <si>
    <t>Đất mặt nước CD</t>
  </si>
  <si>
    <t>Đất bằng CSD</t>
  </si>
  <si>
    <t>Đất đồi CSD</t>
  </si>
  <si>
    <t>Hạng mục công trình</t>
  </si>
  <si>
    <t xml:space="preserve"> Địa điểm</t>
  </si>
  <si>
    <t>TT</t>
  </si>
  <si>
    <t>*</t>
  </si>
  <si>
    <t xml:space="preserve"> *</t>
  </si>
  <si>
    <t xml:space="preserve"> Xã Sơn Bình</t>
  </si>
  <si>
    <t>Đất cơ sở sản xuất kinh doanh phi nông nghiệp</t>
  </si>
  <si>
    <t xml:space="preserve"> Tổng cộng</t>
  </si>
  <si>
    <t>Trên các loại hiện trạng</t>
  </si>
  <si>
    <t xml:space="preserve">Tổng diện tích chiếm đất (ha) </t>
  </si>
  <si>
    <t xml:space="preserve"> Ghi chú</t>
  </si>
  <si>
    <t xml:space="preserve"> Hạng mục</t>
  </si>
  <si>
    <t xml:space="preserve"> TT</t>
  </si>
  <si>
    <t>Tổng diện tích (ha)</t>
  </si>
  <si>
    <t xml:space="preserve"> Khu bóc tách đất lâm nghiệp (tiểu khu 279, 280) </t>
  </si>
  <si>
    <t xml:space="preserve"> Văn phòng giao dịch công ty viễn thông Viettell</t>
  </si>
  <si>
    <t>DANH MỤC CÔNG TRÌNH DỰ ÁN CÓ NHU CẦU SỬ DỤNG ĐẤT ĐƯA VÀO ĐIỀU CHỈNH QUY HOẠCH SỬ DỤNG ĐẤT 2016 - 2020 CỦA HUYỆN KHÁNH SƠN, TỈNH KHÁNH HÒA</t>
  </si>
  <si>
    <t>Phụ biểu 01:</t>
  </si>
  <si>
    <t>Phụ biểu 02:</t>
  </si>
  <si>
    <t>Phụ biểu 03:</t>
  </si>
  <si>
    <t>Phụ biểu 04</t>
  </si>
  <si>
    <t>Đơn vị tính: ha</t>
  </si>
  <si>
    <t>DANH MỤC MỞ RỘNG VÀ NÂNG CẤP CÁC TUYẾN GIAO THÔNG, CÔNG TRÌNH THỦY LỢI ĐƯA VÀO ĐIỀU CHỈNH QUY HOẠCH SỬ DỤNG ĐẤT 2016 - 2020 CỦA HUYỆN KHÁNH SƠN, TỈNH KHÁNH HÒA</t>
  </si>
  <si>
    <t xml:space="preserve"> Tưới thị trấn </t>
  </si>
  <si>
    <t xml:space="preserve"> Quy mô tưới 50 ha</t>
  </si>
  <si>
    <t>Quy mô tưới 100 ha</t>
  </si>
</sst>
</file>

<file path=xl/styles.xml><?xml version="1.0" encoding="utf-8"?>
<styleSheet xmlns="http://schemas.openxmlformats.org/spreadsheetml/2006/main">
  <numFmts count="65">
    <numFmt numFmtId="164" formatCode="&quot;$&quot;#,##0_);\(&quot;$&quot;#,##0\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0_);\(0\)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#,##0\ &quot;F&quot;;[Red]\-#,##0\ &quot;F&quot;"/>
    <numFmt numFmtId="174" formatCode="_-&quot;F&quot;* #,##0_-;\-&quot;F&quot;* #,##0_-;_-&quot;F&quot;* &quot;-&quot;_-;_-@_-"/>
    <numFmt numFmtId="175" formatCode="_-&quot;F&quot;* #,##0.00_-;\-&quot;F&quot;* #,##0.00_-;_-&quot;F&quot;* &quot;-&quot;??_-;_-@_-"/>
    <numFmt numFmtId="176" formatCode="&quot;VND&quot;#,##0_);[Red]\(&quot;VND&quot;#,##0\)"/>
    <numFmt numFmtId="177" formatCode="_(* #,##0.000_);_(* \(#,##0.000\);_(* &quot;-&quot;??_);_(@_)"/>
    <numFmt numFmtId="178" formatCode="#,##0.00;[Red]#,##0.00"/>
    <numFmt numFmtId="179" formatCode="_([$€-2]* #,##0.00_);_([$€-2]* \(#,##0.00\);_([$€-2]* &quot;-&quot;??_)"/>
    <numFmt numFmtId="180" formatCode="00.000"/>
    <numFmt numFmtId="181" formatCode="&quot;?&quot;#,##0;&quot;?&quot;\-#,##0"/>
    <numFmt numFmtId="182" formatCode="_-* #,##0\ _€_-;\-* #,##0\ _€_-;_-* &quot;-&quot;\ _€_-;_-@_-"/>
    <numFmt numFmtId="183" formatCode="&quot;\&quot;#,##0;&quot;\&quot;&quot;\&quot;&quot;\&quot;&quot;\&quot;&quot;\&quot;&quot;\&quot;&quot;\&quot;\-#,##0"/>
    <numFmt numFmtId="184" formatCode="#,##0;[Red]#,##0"/>
    <numFmt numFmtId="185" formatCode="_(* #,##0_);_(* \(#,##0\);_(* &quot;-&quot;??_);_(@_)"/>
    <numFmt numFmtId="186" formatCode="_-&quot;$&quot;* #,##0_-;\-&quot;$&quot;* #,##0_-;_-&quot;$&quot;* &quot;-&quot;_-;_-@_-"/>
    <numFmt numFmtId="187" formatCode="_(&quot;£&quot;\ * #,##0.00_);_(&quot;£&quot;\ * \(#,##0.00\);_(&quot;£&quot;\ * &quot;-&quot;??_);_(@_)"/>
    <numFmt numFmtId="188" formatCode="_(&quot;£&quot;* #,##0.0000_);_(&quot;£&quot;* \(#,##0.0000\);_(&quot;£&quot;* &quot;-&quot;??_);_(@_)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_-* #,##0\ &quot;F&quot;_-;\-* #,##0\ &quot;F&quot;_-;_-* &quot;-&quot;\ &quot;F&quot;_-;_-@_-"/>
    <numFmt numFmtId="192" formatCode="_-* #,##0\ &quot;$&quot;_-;\-* #,##0\ &quot;$&quot;_-;_-* &quot;-&quot;\ &quot;$&quot;_-;_-@_-"/>
    <numFmt numFmtId="193" formatCode="_-&quot;$&quot;* #,##0.00_-;\-&quot;$&quot;* #,##0.00_-;_-&quot;$&quot;* &quot;-&quot;??_-;_-@_-"/>
    <numFmt numFmtId="194" formatCode="_-&quot;ñ&quot;* #,##0_-;\-&quot;ñ&quot;* #,##0_-;_-&quot;ñ&quot;* &quot;-&quot;_-;_-@_-"/>
    <numFmt numFmtId="195" formatCode="0.0000"/>
    <numFmt numFmtId="196" formatCode="_-* #,##0.00\ _F_-;\-* #,##0.00\ _F_-;_-* &quot;-&quot;??\ _F_-;_-@_-"/>
    <numFmt numFmtId="197" formatCode="_ * #,##0.00_ ;_ * \-#,##0.00_ ;_ * &quot;-&quot;??_ ;_ @_ "/>
    <numFmt numFmtId="198" formatCode="_-* #,##0.00\ _V_N_D_-;\-* #,##0.00\ _V_N_D_-;_-* &quot;-&quot;??\ _V_N_D_-;_-@_-"/>
    <numFmt numFmtId="199" formatCode="_-* #,##0.00\ _€_-;\-* #,##0.00\ _€_-;_-* &quot;-&quot;??\ _€_-;_-@_-"/>
    <numFmt numFmtId="200" formatCode="_-* #,##0.00\ _ñ_-;\-* #,##0.00\ _ñ_-;_-* &quot;-&quot;??\ _ñ_-;_-@_-"/>
    <numFmt numFmtId="201" formatCode="_(&quot;£&quot;\ * #,##0_);_(&quot;£&quot;\ * \(#,##0\);_(&quot;£&quot;\ * &quot;-&quot;_);_(@_)"/>
    <numFmt numFmtId="202" formatCode="&quot;$&quot;#,##0;[Red]\-&quot;$&quot;#,##0"/>
    <numFmt numFmtId="203" formatCode="_(&quot;$&quot;\ * #,##0_);_(&quot;$&quot;\ * \(#,##0\);_(&quot;$&quot;\ * &quot;-&quot;_);_(@_)"/>
    <numFmt numFmtId="204" formatCode="&quot;$&quot;#,##0.00;[Red]\-&quot;$&quot;#,##0.00"/>
    <numFmt numFmtId="205" formatCode="_-* #,##0\ &quot;ñ&quot;_-;\-* #,##0\ &quot;ñ&quot;_-;_-* &quot;-&quot;\ &quot;ñ&quot;_-;_-@_-"/>
    <numFmt numFmtId="206" formatCode="_-* #,##0\ _F_-;\-* #,##0\ _F_-;_-* &quot;-&quot;\ _F_-;_-@_-"/>
    <numFmt numFmtId="207" formatCode="_ * #,##0_ ;_ * \-#,##0_ ;_ * &quot;-&quot;_ ;_ @_ "/>
    <numFmt numFmtId="208" formatCode="_-* #,##0\ _V_N_D_-;\-* #,##0\ _V_N_D_-;_-* &quot;-&quot;\ _V_N_D_-;_-@_-"/>
    <numFmt numFmtId="209" formatCode="_-* #,##0\ _$_-;\-* #,##0\ _$_-;_-* &quot;-&quot;\ _$_-;_-@_-"/>
    <numFmt numFmtId="210" formatCode="_-* #,##0\ _ñ_-;\-* #,##0\ _ñ_-;_-* &quot;-&quot;\ _ñ_-;_-@_-"/>
    <numFmt numFmtId="211" formatCode="&quot;SFr.&quot;\ #,##0.00;[Red]&quot;SFr.&quot;\ \-#,##0.00"/>
    <numFmt numFmtId="212" formatCode="&quot;SFr.&quot;\ #,##0.00;&quot;SFr.&quot;\ \-#,##0.00"/>
    <numFmt numFmtId="213" formatCode="_ &quot;SFr.&quot;\ * #,##0_ ;_ &quot;SFr.&quot;\ * \-#,##0_ ;_ &quot;SFr.&quot;\ * &quot;-&quot;_ ;_ @_ "/>
    <numFmt numFmtId="214" formatCode="#,##0.0_);\(#,##0.0\)"/>
    <numFmt numFmtId="215" formatCode="_(* #,##0.0000_);_(* \(#,##0.0000\);_(* &quot;-&quot;??_);_(@_)"/>
    <numFmt numFmtId="216" formatCode="0.0%;[Red]\(0.0%\)"/>
    <numFmt numFmtId="217" formatCode="_ * #,##0.00_)&quot;£&quot;_ ;_ * \(#,##0.00\)&quot;£&quot;_ ;_ * &quot;-&quot;??_)&quot;£&quot;_ ;_ @_ "/>
    <numFmt numFmtId="218" formatCode="0.0%;\(0.0%\)"/>
    <numFmt numFmtId="219" formatCode="_-* #,##0.00\ &quot;F&quot;_-;\-* #,##0.00\ &quot;F&quot;_-;_-* &quot;-&quot;??\ &quot;F&quot;_-;_-@_-"/>
    <numFmt numFmtId="220" formatCode="_(* #,##0.000000_);_(* \(#,##0.000000\);_(* &quot;-&quot;??_);_(@_)"/>
    <numFmt numFmtId="221" formatCode="&quot;£&quot;#,##0;\-&quot;£&quot;#,##0"/>
    <numFmt numFmtId="222" formatCode="#,##0\ &quot;£&quot;_);[Red]\(#,##0\ &quot;£&quot;\)"/>
    <numFmt numFmtId="223" formatCode="&quot;£&quot;###,0&quot;.&quot;00_);[Red]\(&quot;£&quot;###,0&quot;.&quot;00\)"/>
    <numFmt numFmtId="224" formatCode="#,##0.000_);\(#,##0.000\)"/>
    <numFmt numFmtId="225" formatCode="#,##0.00\ &quot;F&quot;;[Red]\-#,##0.00\ &quot;F&quot;"/>
    <numFmt numFmtId="226" formatCode="#,##0\ &quot;F&quot;;\-#,##0\ &quot;F&quot;"/>
    <numFmt numFmtId="227" formatCode="#,##0.00\ &quot;F&quot;;\-#,##0.00\ &quot;F&quot;"/>
    <numFmt numFmtId="228" formatCode="&quot;£&quot;#,##0;[Red]\-&quot;£&quot;#,##0"/>
  </numFmts>
  <fonts count="120">
    <font>
      <sz val="10"/>
      <name val="Arial"/>
    </font>
    <font>
      <sz val="10"/>
      <name val="Arial"/>
      <family val="2"/>
    </font>
    <font>
      <sz val="11"/>
      <name val="??"/>
      <family val="3"/>
    </font>
    <font>
      <sz val="12"/>
      <name val="????"/>
      <charset val="136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0"/>
      <name val=".VnTime"/>
      <family val="2"/>
    </font>
    <font>
      <sz val="11"/>
      <color indexed="20"/>
      <name val="Arial"/>
      <family val="2"/>
      <charset val="163"/>
    </font>
    <font>
      <sz val="12"/>
      <name val="Helv"/>
      <family val="2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1"/>
      <name val="VNI-Times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2"/>
      <name val=".VnBook-AntiquaH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2"/>
      <name val="Arial"/>
      <family val="2"/>
    </font>
    <font>
      <sz val="11"/>
      <color indexed="60"/>
      <name val="Arial"/>
      <family val="2"/>
      <charset val="163"/>
    </font>
    <font>
      <sz val="10"/>
      <name val="VNtimes New Roman"/>
      <family val="2"/>
    </font>
    <font>
      <b/>
      <sz val="11"/>
      <color indexed="63"/>
      <name val="Arial"/>
      <family val="2"/>
      <charset val="163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VNI-Times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8"/>
      <name val="Arial"/>
      <family val="2"/>
    </font>
    <font>
      <i/>
      <sz val="10"/>
      <name val="Times New Roman"/>
      <family val="1"/>
    </font>
    <font>
      <sz val="12"/>
      <name val=".VnTime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.Vn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VNtimes new roman"/>
      <family val="2"/>
    </font>
    <font>
      <sz val="10"/>
      <name val="VNI-Times"/>
    </font>
    <font>
      <sz val="16"/>
      <name val="AngsanaUPC"/>
      <family val="3"/>
    </font>
    <font>
      <sz val="11"/>
      <name val="??"/>
      <family val="3"/>
      <charset val="129"/>
    </font>
    <font>
      <sz val="12"/>
      <name val="???"/>
      <family val="1"/>
    </font>
    <font>
      <sz val="12"/>
      <name val="|??¢¥¢¬¨Ï"/>
      <family val="1"/>
      <charset val="129"/>
    </font>
    <font>
      <sz val="10"/>
      <name val="VNI-Helve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ÙÅÁÃ¼"/>
      <charset val="129"/>
    </font>
    <font>
      <sz val="11"/>
      <name val="µ¸¿ò"/>
      <charset val="129"/>
    </font>
    <font>
      <b/>
      <sz val="10"/>
      <name val="Helv"/>
    </font>
    <font>
      <sz val="10"/>
      <name val="VNI-Aptima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2"/>
      <name val="Helv"/>
    </font>
    <font>
      <b/>
      <sz val="11"/>
      <name val="Helv"/>
    </font>
    <font>
      <b/>
      <sz val="12"/>
      <name val="VN-NTime"/>
    </font>
    <font>
      <sz val="13"/>
      <name val=".VnTime"/>
      <family val="2"/>
    </font>
    <font>
      <sz val="12"/>
      <name val="VNTime"/>
    </font>
    <font>
      <sz val="8"/>
      <name val="VNI-Helve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10"/>
      <name val="Helv"/>
      <family val="2"/>
    </font>
    <font>
      <sz val="10"/>
      <name val=".VnArial"/>
      <family val="1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/>
      <bottom/>
      <diagonal/>
    </border>
  </borders>
  <cellStyleXfs count="833">
    <xf numFmtId="179" fontId="0" fillId="0" borderId="0"/>
    <xf numFmtId="186" fontId="42" fillId="0" borderId="0" applyFont="0" applyFill="0" applyBorder="0" applyAlignment="0" applyProtection="0"/>
    <xf numFmtId="185" fontId="58" fillId="0" borderId="1" applyFont="0" applyBorder="0"/>
    <xf numFmtId="180" fontId="2" fillId="0" borderId="0" applyFont="0" applyFill="0" applyBorder="0" applyAlignment="0" applyProtection="0"/>
    <xf numFmtId="187" fontId="5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8" fontId="59" fillId="0" borderId="0" applyFon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60" fillId="0" borderId="0"/>
    <xf numFmtId="167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/>
    <xf numFmtId="0" fontId="1" fillId="0" borderId="0" applyNumberFormat="0" applyFill="0" applyBorder="0" applyAlignment="0" applyProtection="0"/>
    <xf numFmtId="165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65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89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64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64" fillId="0" borderId="0" applyFont="0" applyFill="0" applyBorder="0" applyAlignment="0" applyProtection="0"/>
    <xf numFmtId="186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68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67" fontId="42" fillId="0" borderId="0" applyFont="0" applyFill="0" applyBorder="0" applyAlignment="0" applyProtection="0"/>
    <xf numFmtId="189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202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64" fillId="0" borderId="0" applyFont="0" applyFill="0" applyBorder="0" applyAlignment="0" applyProtection="0"/>
    <xf numFmtId="19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5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16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68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198" fontId="59" fillId="0" borderId="0" applyFont="0" applyFill="0" applyBorder="0" applyAlignment="0" applyProtection="0"/>
    <xf numFmtId="168" fontId="42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210" fontId="59" fillId="0" borderId="0" applyFont="0" applyFill="0" applyBorder="0" applyAlignment="0" applyProtection="0"/>
    <xf numFmtId="193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202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64" fillId="0" borderId="0" applyFont="0" applyFill="0" applyBorder="0" applyAlignment="0" applyProtection="0"/>
    <xf numFmtId="19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5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42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210" fontId="59" fillId="0" borderId="0" applyFont="0" applyFill="0" applyBorder="0" applyAlignment="0" applyProtection="0"/>
    <xf numFmtId="193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68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67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64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64" fillId="0" borderId="0" applyFont="0" applyFill="0" applyBorder="0" applyAlignment="0" applyProtection="0"/>
    <xf numFmtId="186" fontId="42" fillId="0" borderId="0" applyFont="0" applyFill="0" applyBorder="0" applyAlignment="0" applyProtection="0"/>
    <xf numFmtId="165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202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64" fillId="0" borderId="0" applyFont="0" applyFill="0" applyBorder="0" applyAlignment="0" applyProtection="0"/>
    <xf numFmtId="19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5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167" fontId="42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210" fontId="59" fillId="0" borderId="0" applyFont="0" applyFill="0" applyBorder="0" applyAlignment="0" applyProtection="0"/>
    <xf numFmtId="193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68" fontId="64" fillId="0" borderId="0" applyFont="0" applyFill="0" applyBorder="0" applyAlignment="0" applyProtection="0"/>
    <xf numFmtId="200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89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64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64" fillId="0" borderId="0" applyFont="0" applyFill="0" applyBorder="0" applyAlignment="0" applyProtection="0"/>
    <xf numFmtId="186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6" fillId="0" borderId="0"/>
    <xf numFmtId="0" fontId="1" fillId="0" borderId="0"/>
    <xf numFmtId="0" fontId="1" fillId="0" borderId="0"/>
    <xf numFmtId="0" fontId="65" fillId="2" borderId="0"/>
    <xf numFmtId="9" fontId="66" fillId="0" borderId="0" applyBorder="0" applyAlignment="0" applyProtection="0"/>
    <xf numFmtId="0" fontId="67" fillId="2" borderId="0"/>
    <xf numFmtId="179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3" fillId="32" borderId="0" applyNumberFormat="0" applyBorder="0" applyAlignment="0" applyProtection="0"/>
    <xf numFmtId="179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3" fillId="33" borderId="0" applyNumberFormat="0" applyBorder="0" applyAlignment="0" applyProtection="0"/>
    <xf numFmtId="179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3" fillId="34" borderId="0" applyNumberFormat="0" applyBorder="0" applyAlignment="0" applyProtection="0"/>
    <xf numFmtId="179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3" fillId="35" borderId="0" applyNumberFormat="0" applyBorder="0" applyAlignment="0" applyProtection="0"/>
    <xf numFmtId="179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3" fillId="36" borderId="0" applyNumberFormat="0" applyBorder="0" applyAlignment="0" applyProtection="0"/>
    <xf numFmtId="179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3" fillId="37" borderId="0" applyNumberFormat="0" applyBorder="0" applyAlignment="0" applyProtection="0"/>
    <xf numFmtId="0" fontId="68" fillId="2" borderId="0"/>
    <xf numFmtId="0" fontId="69" fillId="0" borderId="0">
      <alignment wrapText="1"/>
    </xf>
    <xf numFmtId="179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93" fillId="38" borderId="0" applyNumberFormat="0" applyBorder="0" applyAlignment="0" applyProtection="0"/>
    <xf numFmtId="179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3" fillId="39" borderId="0" applyNumberFormat="0" applyBorder="0" applyAlignment="0" applyProtection="0"/>
    <xf numFmtId="17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3" fillId="40" borderId="0" applyNumberFormat="0" applyBorder="0" applyAlignment="0" applyProtection="0"/>
    <xf numFmtId="179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3" fillId="41" borderId="0" applyNumberFormat="0" applyBorder="0" applyAlignment="0" applyProtection="0"/>
    <xf numFmtId="179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93" fillId="42" borderId="0" applyNumberFormat="0" applyBorder="0" applyAlignment="0" applyProtection="0"/>
    <xf numFmtId="17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3" fillId="43" borderId="0" applyNumberFormat="0" applyBorder="0" applyAlignment="0" applyProtection="0"/>
    <xf numFmtId="179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4" fillId="44" borderId="0" applyNumberFormat="0" applyBorder="0" applyAlignment="0" applyProtection="0"/>
    <xf numFmtId="179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4" fillId="45" borderId="0" applyNumberFormat="0" applyBorder="0" applyAlignment="0" applyProtection="0"/>
    <xf numFmtId="179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4" fillId="46" borderId="0" applyNumberFormat="0" applyBorder="0" applyAlignment="0" applyProtection="0"/>
    <xf numFmtId="179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4" fillId="47" borderId="0" applyNumberFormat="0" applyBorder="0" applyAlignment="0" applyProtection="0"/>
    <xf numFmtId="179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4" fillId="48" borderId="0" applyNumberFormat="0" applyBorder="0" applyAlignment="0" applyProtection="0"/>
    <xf numFmtId="179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94" fillId="49" borderId="0" applyNumberFormat="0" applyBorder="0" applyAlignment="0" applyProtection="0"/>
    <xf numFmtId="179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94" fillId="50" borderId="0" applyNumberFormat="0" applyBorder="0" applyAlignment="0" applyProtection="0"/>
    <xf numFmtId="179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94" fillId="51" borderId="0" applyNumberFormat="0" applyBorder="0" applyAlignment="0" applyProtection="0"/>
    <xf numFmtId="179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4" fillId="52" borderId="0" applyNumberFormat="0" applyBorder="0" applyAlignment="0" applyProtection="0"/>
    <xf numFmtId="179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4" fillId="53" borderId="0" applyNumberFormat="0" applyBorder="0" applyAlignment="0" applyProtection="0"/>
    <xf numFmtId="179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4" fillId="54" borderId="0" applyNumberFormat="0" applyBorder="0" applyAlignment="0" applyProtection="0"/>
    <xf numFmtId="179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94" fillId="55" borderId="0" applyNumberFormat="0" applyBorder="0" applyAlignment="0" applyProtection="0"/>
    <xf numFmtId="211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42" fillId="0" borderId="0" applyFont="0" applyFill="0" applyBorder="0" applyAlignment="0" applyProtection="0"/>
    <xf numFmtId="207" fontId="70" fillId="0" borderId="0" applyFont="0" applyFill="0" applyBorder="0" applyAlignment="0" applyProtection="0"/>
    <xf numFmtId="179" fontId="6" fillId="0" borderId="0" applyFont="0" applyFill="0" applyBorder="0" applyAlignment="0" applyProtection="0"/>
    <xf numFmtId="20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79" fontId="6" fillId="0" borderId="0" applyFont="0" applyFill="0" applyBorder="0" applyAlignment="0" applyProtection="0"/>
    <xf numFmtId="197" fontId="70" fillId="0" borderId="0" applyFont="0" applyFill="0" applyBorder="0" applyAlignment="0" applyProtection="0"/>
    <xf numFmtId="189" fontId="42" fillId="0" borderId="0" applyFont="0" applyFill="0" applyBorder="0" applyAlignment="0" applyProtection="0"/>
    <xf numFmtId="17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5" fillId="56" borderId="0" applyNumberFormat="0" applyBorder="0" applyAlignment="0" applyProtection="0"/>
    <xf numFmtId="179" fontId="6" fillId="0" borderId="0"/>
    <xf numFmtId="0" fontId="41" fillId="0" borderId="0"/>
    <xf numFmtId="179" fontId="6" fillId="0" borderId="0"/>
    <xf numFmtId="0" fontId="71" fillId="0" borderId="0"/>
    <xf numFmtId="0" fontId="1" fillId="0" borderId="0" applyFill="0" applyBorder="0" applyAlignment="0"/>
    <xf numFmtId="214" fontId="14" fillId="0" borderId="0" applyFill="0" applyBorder="0" applyAlignment="0"/>
    <xf numFmtId="215" fontId="14" fillId="0" borderId="0" applyFill="0" applyBorder="0" applyAlignment="0"/>
    <xf numFmtId="216" fontId="14" fillId="0" borderId="0" applyFill="0" applyBorder="0" applyAlignment="0"/>
    <xf numFmtId="217" fontId="1" fillId="0" borderId="0" applyFill="0" applyBorder="0" applyAlignment="0"/>
    <xf numFmtId="190" fontId="14" fillId="0" borderId="0" applyFill="0" applyBorder="0" applyAlignment="0"/>
    <xf numFmtId="218" fontId="14" fillId="0" borderId="0" applyFill="0" applyBorder="0" applyAlignment="0"/>
    <xf numFmtId="214" fontId="14" fillId="0" borderId="0" applyFill="0" applyBorder="0" applyAlignment="0"/>
    <xf numFmtId="179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9" fontId="10" fillId="21" borderId="2" applyNumberFormat="0" applyAlignment="0" applyProtection="0"/>
    <xf numFmtId="0" fontId="96" fillId="57" borderId="29" applyNumberFormat="0" applyAlignment="0" applyProtection="0"/>
    <xf numFmtId="0" fontId="72" fillId="0" borderId="0"/>
    <xf numFmtId="219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8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" fillId="0" borderId="0" applyFont="0" applyFill="0" applyBorder="0" applyAlignment="0" applyProtection="0"/>
    <xf numFmtId="214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179" fontId="11" fillId="22" borderId="3" applyNumberFormat="0" applyAlignment="0" applyProtection="0"/>
    <xf numFmtId="0" fontId="97" fillId="58" borderId="30" applyNumberFormat="0" applyAlignment="0" applyProtection="0"/>
    <xf numFmtId="1" fontId="73" fillId="0" borderId="4" applyBorder="0"/>
    <xf numFmtId="179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4" fontId="74" fillId="0" borderId="0" applyFill="0" applyBorder="0" applyAlignment="0"/>
    <xf numFmtId="0" fontId="75" fillId="0" borderId="0">
      <protection locked="0"/>
    </xf>
    <xf numFmtId="182" fontId="13" fillId="0" borderId="0" applyFont="0" applyFill="0" applyBorder="0" applyAlignment="0" applyProtection="0"/>
    <xf numFmtId="4" fontId="14" fillId="0" borderId="0" applyFont="0" applyFill="0" applyBorder="0" applyAlignment="0" applyProtection="0"/>
    <xf numFmtId="190" fontId="14" fillId="0" borderId="0" applyFill="0" applyBorder="0" applyAlignment="0"/>
    <xf numFmtId="214" fontId="14" fillId="0" borderId="0" applyFill="0" applyBorder="0" applyAlignment="0"/>
    <xf numFmtId="190" fontId="14" fillId="0" borderId="0" applyFill="0" applyBorder="0" applyAlignment="0"/>
    <xf numFmtId="218" fontId="14" fillId="0" borderId="0" applyFill="0" applyBorder="0" applyAlignment="0"/>
    <xf numFmtId="214" fontId="14" fillId="0" borderId="0" applyFill="0" applyBorder="0" applyAlignment="0"/>
    <xf numFmtId="179" fontId="15" fillId="0" borderId="0" applyFont="0" applyFill="0" applyBorder="0" applyAlignment="0" applyProtection="0"/>
    <xf numFmtId="179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" fillId="0" borderId="0" applyFont="0" applyFill="0" applyBorder="0" applyAlignment="0" applyProtection="0"/>
    <xf numFmtId="179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99" fillId="59" borderId="0" applyNumberFormat="0" applyBorder="0" applyAlignment="0" applyProtection="0"/>
    <xf numFmtId="38" fontId="47" fillId="23" borderId="0" applyNumberFormat="0" applyBorder="0" applyAlignment="0" applyProtection="0"/>
    <xf numFmtId="179" fontId="18" fillId="0" borderId="0" applyNumberFormat="0" applyFont="0" applyBorder="0" applyAlignment="0">
      <alignment horizontal="left" vertical="center"/>
    </xf>
    <xf numFmtId="0" fontId="18" fillId="0" borderId="0" applyNumberFormat="0" applyFont="0" applyBorder="0" applyAlignment="0">
      <alignment horizontal="left" vertical="center"/>
    </xf>
    <xf numFmtId="0" fontId="76" fillId="0" borderId="0">
      <alignment horizontal="left"/>
    </xf>
    <xf numFmtId="179" fontId="19" fillId="0" borderId="5" applyNumberFormat="0" applyAlignment="0" applyProtection="0">
      <alignment horizontal="left" vertical="center"/>
    </xf>
    <xf numFmtId="0" fontId="19" fillId="0" borderId="5" applyNumberFormat="0" applyAlignment="0" applyProtection="0">
      <alignment horizontal="left" vertical="center"/>
    </xf>
    <xf numFmtId="179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179" fontId="19" fillId="0" borderId="6">
      <alignment horizontal="left" vertical="center"/>
    </xf>
    <xf numFmtId="17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0" fillId="0" borderId="31" applyNumberFormat="0" applyFill="0" applyAlignment="0" applyProtection="0"/>
    <xf numFmtId="17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1" fillId="0" borderId="32" applyNumberFormat="0" applyFill="0" applyAlignment="0" applyProtection="0"/>
    <xf numFmtId="179" fontId="21" fillId="0" borderId="7" applyNumberFormat="0" applyFill="0" applyAlignment="0" applyProtection="0"/>
    <xf numFmtId="0" fontId="21" fillId="0" borderId="7" applyNumberFormat="0" applyFill="0" applyAlignment="0" applyProtection="0"/>
    <xf numFmtId="0" fontId="102" fillId="0" borderId="33" applyNumberFormat="0" applyFill="0" applyAlignment="0" applyProtection="0"/>
    <xf numFmtId="179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20" fontId="42" fillId="0" borderId="0">
      <protection locked="0"/>
    </xf>
    <xf numFmtId="220" fontId="42" fillId="0" borderId="0">
      <protection locked="0"/>
    </xf>
    <xf numFmtId="221" fontId="44" fillId="24" borderId="8" applyNumberFormat="0" applyAlignment="0">
      <alignment horizontal="left" vertical="top"/>
    </xf>
    <xf numFmtId="221" fontId="44" fillId="24" borderId="8" applyNumberFormat="0" applyAlignment="0">
      <alignment horizontal="left" vertical="top"/>
    </xf>
    <xf numFmtId="208" fontId="59" fillId="0" borderId="0" applyFont="0" applyFill="0" applyBorder="0" applyAlignment="0" applyProtection="0"/>
    <xf numFmtId="179" fontId="22" fillId="8" borderId="2" applyNumberFormat="0" applyAlignment="0" applyProtection="0"/>
    <xf numFmtId="10" fontId="47" fillId="23" borderId="8" applyNumberFormat="0" applyBorder="0" applyAlignment="0" applyProtection="0"/>
    <xf numFmtId="10" fontId="47" fillId="23" borderId="8" applyNumberFormat="0" applyBorder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0" fontId="22" fillId="8" borderId="2" applyNumberFormat="0" applyAlignment="0" applyProtection="0"/>
    <xf numFmtId="179" fontId="22" fillId="8" borderId="2" applyNumberFormat="0" applyAlignment="0" applyProtection="0"/>
    <xf numFmtId="0" fontId="103" fillId="60" borderId="29" applyNumberFormat="0" applyAlignment="0" applyProtection="0"/>
    <xf numFmtId="0" fontId="103" fillId="60" borderId="29" applyNumberFormat="0" applyAlignment="0" applyProtection="0"/>
    <xf numFmtId="0" fontId="56" fillId="0" borderId="0"/>
    <xf numFmtId="190" fontId="14" fillId="0" borderId="0" applyFill="0" applyBorder="0" applyAlignment="0"/>
    <xf numFmtId="214" fontId="14" fillId="0" borderId="0" applyFill="0" applyBorder="0" applyAlignment="0"/>
    <xf numFmtId="190" fontId="14" fillId="0" borderId="0" applyFill="0" applyBorder="0" applyAlignment="0"/>
    <xf numFmtId="218" fontId="14" fillId="0" borderId="0" applyFill="0" applyBorder="0" applyAlignment="0"/>
    <xf numFmtId="214" fontId="14" fillId="0" borderId="0" applyFill="0" applyBorder="0" applyAlignment="0"/>
    <xf numFmtId="179" fontId="23" fillId="0" borderId="9" applyNumberFormat="0" applyFill="0" applyAlignment="0" applyProtection="0"/>
    <xf numFmtId="0" fontId="23" fillId="0" borderId="9" applyNumberFormat="0" applyFill="0" applyAlignment="0" applyProtection="0"/>
    <xf numFmtId="0" fontId="104" fillId="0" borderId="34" applyNumberFormat="0" applyFill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77" fillId="0" borderId="10"/>
    <xf numFmtId="222" fontId="56" fillId="0" borderId="0" applyFont="0" applyFill="0" applyBorder="0" applyAlignment="0" applyProtection="0"/>
    <xf numFmtId="223" fontId="56" fillId="0" borderId="0" applyFont="0" applyFill="0" applyBorder="0" applyAlignment="0" applyProtection="0"/>
    <xf numFmtId="179" fontId="24" fillId="0" borderId="0" applyNumberFormat="0" applyFont="0" applyFill="0" applyAlignment="0"/>
    <xf numFmtId="0" fontId="24" fillId="0" borderId="0" applyNumberFormat="0" applyFont="0" applyFill="0" applyAlignment="0"/>
    <xf numFmtId="179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05" fillId="61" borderId="0" applyNumberFormat="0" applyBorder="0" applyAlignment="0" applyProtection="0"/>
    <xf numFmtId="0" fontId="78" fillId="0" borderId="8" applyNumberFormat="0" applyFont="0" applyFill="0" applyBorder="0" applyAlignment="0">
      <alignment horizontal="center"/>
    </xf>
    <xf numFmtId="0" fontId="78" fillId="0" borderId="8" applyNumberFormat="0" applyFont="0" applyFill="0" applyBorder="0" applyAlignment="0">
      <alignment horizontal="center"/>
    </xf>
    <xf numFmtId="176" fontId="26" fillId="0" borderId="0"/>
    <xf numFmtId="0" fontId="35" fillId="0" borderId="0"/>
    <xf numFmtId="0" fontId="1" fillId="0" borderId="0"/>
    <xf numFmtId="0" fontId="93" fillId="0" borderId="0"/>
    <xf numFmtId="0" fontId="1" fillId="0" borderId="0"/>
    <xf numFmtId="179" fontId="12" fillId="0" borderId="0"/>
    <xf numFmtId="0" fontId="56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53" fillId="0" borderId="0"/>
    <xf numFmtId="0" fontId="106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3" fillId="0" borderId="0"/>
    <xf numFmtId="0" fontId="1" fillId="0" borderId="0"/>
    <xf numFmtId="179" fontId="1" fillId="0" borderId="0"/>
    <xf numFmtId="179" fontId="49" fillId="0" borderId="0"/>
    <xf numFmtId="0" fontId="49" fillId="0" borderId="0"/>
    <xf numFmtId="179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53" fillId="26" borderId="11" applyNumberFormat="0" applyFont="0" applyAlignment="0" applyProtection="0"/>
    <xf numFmtId="0" fontId="1" fillId="26" borderId="11" applyNumberFormat="0" applyFont="0" applyAlignment="0" applyProtection="0"/>
    <xf numFmtId="179" fontId="1" fillId="26" borderId="11" applyNumberFormat="0" applyFont="0" applyAlignment="0" applyProtection="0"/>
    <xf numFmtId="0" fontId="93" fillId="62" borderId="35" applyNumberFormat="0" applyFont="0" applyAlignment="0" applyProtection="0"/>
    <xf numFmtId="0" fontId="55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179" fontId="27" fillId="21" borderId="12" applyNumberFormat="0" applyAlignment="0" applyProtection="0"/>
    <xf numFmtId="0" fontId="27" fillId="21" borderId="12" applyNumberFormat="0" applyAlignment="0" applyProtection="0"/>
    <xf numFmtId="0" fontId="27" fillId="21" borderId="12" applyNumberFormat="0" applyAlignment="0" applyProtection="0"/>
    <xf numFmtId="179" fontId="27" fillId="21" borderId="12" applyNumberFormat="0" applyAlignment="0" applyProtection="0"/>
    <xf numFmtId="0" fontId="107" fillId="57" borderId="36" applyNumberFormat="0" applyAlignment="0" applyProtection="0"/>
    <xf numFmtId="217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0" fontId="14" fillId="0" borderId="0" applyFill="0" applyBorder="0" applyAlignment="0"/>
    <xf numFmtId="214" fontId="14" fillId="0" borderId="0" applyFill="0" applyBorder="0" applyAlignment="0"/>
    <xf numFmtId="190" fontId="14" fillId="0" borderId="0" applyFill="0" applyBorder="0" applyAlignment="0"/>
    <xf numFmtId="218" fontId="14" fillId="0" borderId="0" applyFill="0" applyBorder="0" applyAlignment="0"/>
    <xf numFmtId="214" fontId="14" fillId="0" borderId="0" applyFill="0" applyBorder="0" applyAlignment="0"/>
    <xf numFmtId="0" fontId="9" fillId="0" borderId="0"/>
    <xf numFmtId="0" fontId="56" fillId="0" borderId="0" applyNumberFormat="0" applyFont="0" applyFill="0" applyBorder="0" applyAlignment="0" applyProtection="0">
      <alignment horizontal="left"/>
    </xf>
    <xf numFmtId="0" fontId="57" fillId="0" borderId="10">
      <alignment horizontal="center"/>
    </xf>
    <xf numFmtId="208" fontId="59" fillId="0" borderId="0" applyFont="0" applyFill="0" applyBorder="0" applyAlignment="0" applyProtection="0"/>
    <xf numFmtId="179" fontId="1" fillId="0" borderId="0"/>
    <xf numFmtId="189" fontId="59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210" fontId="59" fillId="0" borderId="0" applyFont="0" applyFill="0" applyBorder="0" applyAlignment="0" applyProtection="0"/>
    <xf numFmtId="193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10" fontId="59" fillId="0" borderId="0" applyFont="0" applyFill="0" applyBorder="0" applyAlignment="0" applyProtection="0"/>
    <xf numFmtId="193" fontId="64" fillId="0" borderId="0" applyFont="0" applyFill="0" applyBorder="0" applyAlignment="0" applyProtection="0"/>
    <xf numFmtId="210" fontId="59" fillId="0" borderId="0" applyFont="0" applyFill="0" applyBorder="0" applyAlignment="0" applyProtection="0"/>
    <xf numFmtId="186" fontId="64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20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206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1" fontId="42" fillId="0" borderId="0" applyFont="0" applyFill="0" applyBorder="0" applyAlignment="0" applyProtection="0"/>
    <xf numFmtId="202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64" fillId="0" borderId="0" applyFont="0" applyFill="0" applyBorder="0" applyAlignment="0" applyProtection="0"/>
    <xf numFmtId="207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5" fontId="59" fillId="0" borderId="0" applyFont="0" applyFill="0" applyBorder="0" applyAlignment="0" applyProtection="0"/>
    <xf numFmtId="167" fontId="64" fillId="0" borderId="0" applyFont="0" applyFill="0" applyBorder="0" applyAlignment="0" applyProtection="0"/>
    <xf numFmtId="205" fontId="59" fillId="0" borderId="0" applyFont="0" applyFill="0" applyBorder="0" applyAlignment="0" applyProtection="0"/>
    <xf numFmtId="204" fontId="64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77" fillId="0" borderId="0"/>
    <xf numFmtId="225" fontId="79" fillId="0" borderId="13">
      <alignment horizontal="right" vertical="center"/>
    </xf>
    <xf numFmtId="225" fontId="79" fillId="0" borderId="13">
      <alignment horizontal="right" vertical="center"/>
    </xf>
    <xf numFmtId="49" fontId="74" fillId="0" borderId="0" applyFill="0" applyBorder="0" applyAlignment="0"/>
    <xf numFmtId="226" fontId="1" fillId="0" borderId="0" applyFill="0" applyBorder="0" applyAlignment="0"/>
    <xf numFmtId="173" fontId="1" fillId="0" borderId="0" applyFill="0" applyBorder="0" applyAlignment="0"/>
    <xf numFmtId="179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9" fontId="12" fillId="0" borderId="14" applyNumberFormat="0" applyFont="0" applyFill="0" applyAlignment="0" applyProtection="0"/>
    <xf numFmtId="0" fontId="1" fillId="0" borderId="14" applyNumberFormat="0" applyFont="0" applyFill="0" applyAlignment="0" applyProtection="0"/>
    <xf numFmtId="0" fontId="1" fillId="0" borderId="14" applyNumberFormat="0" applyFont="0" applyFill="0" applyAlignment="0" applyProtection="0"/>
    <xf numFmtId="179" fontId="1" fillId="0" borderId="14" applyNumberFormat="0" applyFont="0" applyFill="0" applyAlignment="0" applyProtection="0"/>
    <xf numFmtId="0" fontId="109" fillId="0" borderId="37" applyNumberFormat="0" applyFill="0" applyAlignment="0" applyProtection="0"/>
    <xf numFmtId="191" fontId="79" fillId="0" borderId="13">
      <alignment horizontal="center"/>
    </xf>
    <xf numFmtId="191" fontId="79" fillId="0" borderId="13">
      <alignment horizontal="center"/>
    </xf>
    <xf numFmtId="0" fontId="80" fillId="0" borderId="15"/>
    <xf numFmtId="0" fontId="55" fillId="0" borderId="0" applyNumberFormat="0" applyFill="0" applyBorder="0" applyAlignment="0" applyProtection="0"/>
    <xf numFmtId="173" fontId="79" fillId="0" borderId="0"/>
    <xf numFmtId="227" fontId="79" fillId="0" borderId="8"/>
    <xf numFmtId="227" fontId="79" fillId="0" borderId="8"/>
    <xf numFmtId="0" fontId="81" fillId="0" borderId="0"/>
    <xf numFmtId="0" fontId="26" fillId="0" borderId="0"/>
    <xf numFmtId="0" fontId="26" fillId="0" borderId="0"/>
    <xf numFmtId="221" fontId="82" fillId="27" borderId="16">
      <alignment vertical="top"/>
    </xf>
    <xf numFmtId="221" fontId="82" fillId="27" borderId="16">
      <alignment vertical="top"/>
    </xf>
    <xf numFmtId="164" fontId="45" fillId="0" borderId="17">
      <alignment horizontal="left" vertical="top"/>
    </xf>
    <xf numFmtId="164" fontId="7" fillId="0" borderId="17">
      <alignment horizontal="left" vertical="top"/>
    </xf>
    <xf numFmtId="179" fontId="46" fillId="0" borderId="17">
      <alignment horizontal="left" vertical="center"/>
    </xf>
    <xf numFmtId="0" fontId="46" fillId="0" borderId="17">
      <alignment horizontal="left" vertical="center"/>
    </xf>
    <xf numFmtId="179" fontId="43" fillId="28" borderId="8">
      <alignment horizontal="left" vertical="center"/>
    </xf>
    <xf numFmtId="0" fontId="43" fillId="28" borderId="8">
      <alignment horizontal="left" vertical="center"/>
    </xf>
    <xf numFmtId="0" fontId="43" fillId="28" borderId="8">
      <alignment horizontal="left" vertical="center"/>
    </xf>
    <xf numFmtId="179" fontId="43" fillId="28" borderId="8">
      <alignment horizontal="left" vertical="center"/>
    </xf>
    <xf numFmtId="228" fontId="83" fillId="29" borderId="16"/>
    <xf numFmtId="228" fontId="83" fillId="29" borderId="16"/>
    <xf numFmtId="164" fontId="44" fillId="0" borderId="16">
      <alignment horizontal="left" vertical="top"/>
    </xf>
    <xf numFmtId="164" fontId="44" fillId="0" borderId="16">
      <alignment horizontal="left" vertical="top"/>
    </xf>
    <xf numFmtId="0" fontId="84" fillId="30" borderId="0">
      <alignment horizontal="left" vertical="center"/>
    </xf>
    <xf numFmtId="165" fontId="13" fillId="0" borderId="0" applyFont="0" applyFill="0" applyBorder="0" applyAlignment="0" applyProtection="0"/>
    <xf numFmtId="183" fontId="12" fillId="0" borderId="0" applyFont="0" applyFill="0" applyBorder="0" applyAlignment="0" applyProtection="0"/>
    <xf numFmtId="179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60" fillId="0" borderId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9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79" fontId="3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9" fontId="36" fillId="0" borderId="0"/>
    <xf numFmtId="179" fontId="24" fillId="0" borderId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7" fontId="86" fillId="0" borderId="0" applyFont="0" applyFill="0" applyBorder="0" applyAlignment="0" applyProtection="0"/>
    <xf numFmtId="207" fontId="86" fillId="0" borderId="0" applyFont="0" applyFill="0" applyBorder="0" applyAlignment="0" applyProtection="0"/>
    <xf numFmtId="0" fontId="86" fillId="0" borderId="0"/>
    <xf numFmtId="174" fontId="34" fillId="0" borderId="0" applyFont="0" applyFill="0" applyBorder="0" applyAlignment="0" applyProtection="0"/>
    <xf numFmtId="173" fontId="37" fillId="0" borderId="0" applyFont="0" applyFill="0" applyBorder="0" applyAlignment="0" applyProtection="0"/>
    <xf numFmtId="175" fontId="34" fillId="0" borderId="0" applyFont="0" applyFill="0" applyBorder="0" applyAlignment="0" applyProtection="0"/>
    <xf numFmtId="190" fontId="86" fillId="0" borderId="0" applyFont="0" applyFill="0" applyBorder="0" applyAlignment="0" applyProtection="0"/>
    <xf numFmtId="189" fontId="86" fillId="0" borderId="0" applyFont="0" applyFill="0" applyBorder="0" applyAlignment="0" applyProtection="0"/>
  </cellStyleXfs>
  <cellXfs count="334">
    <xf numFmtId="179" fontId="0" fillId="0" borderId="0" xfId="0"/>
    <xf numFmtId="179" fontId="41" fillId="0" borderId="0" xfId="0" applyFont="1" applyFill="1" applyBorder="1" applyAlignment="1">
      <alignment horizontal="justify" vertical="center" wrapText="1"/>
    </xf>
    <xf numFmtId="179" fontId="41" fillId="23" borderId="0" xfId="0" applyFont="1" applyFill="1" applyBorder="1" applyAlignment="1">
      <alignment horizontal="justify" vertical="center" wrapText="1"/>
    </xf>
    <xf numFmtId="1" fontId="41" fillId="64" borderId="0" xfId="0" applyNumberFormat="1" applyFont="1" applyFill="1" applyBorder="1" applyAlignment="1">
      <alignment horizontal="justify" vertical="center" wrapText="1"/>
    </xf>
    <xf numFmtId="179" fontId="51" fillId="0" borderId="0" xfId="600" applyFont="1" applyFill="1"/>
    <xf numFmtId="179" fontId="51" fillId="0" borderId="0" xfId="600" applyFont="1" applyFill="1" applyAlignment="1">
      <alignment horizontal="center"/>
    </xf>
    <xf numFmtId="49" fontId="51" fillId="0" borderId="8" xfId="600" applyNumberFormat="1" applyFont="1" applyFill="1" applyBorder="1" applyAlignment="1">
      <alignment horizontal="center"/>
    </xf>
    <xf numFmtId="169" fontId="51" fillId="0" borderId="8" xfId="600" applyNumberFormat="1" applyFont="1" applyFill="1" applyBorder="1" applyAlignment="1">
      <alignment horizontal="center"/>
    </xf>
    <xf numFmtId="179" fontId="51" fillId="0" borderId="0" xfId="600" applyFont="1" applyFill="1" applyBorder="1" applyAlignment="1">
      <alignment horizontal="center"/>
    </xf>
    <xf numFmtId="179" fontId="51" fillId="0" borderId="6" xfId="600" applyFont="1" applyFill="1" applyBorder="1" applyAlignment="1">
      <alignment horizontal="center"/>
    </xf>
    <xf numFmtId="179" fontId="52" fillId="0" borderId="18" xfId="600" applyFont="1" applyFill="1" applyBorder="1"/>
    <xf numFmtId="49" fontId="51" fillId="0" borderId="16" xfId="600" applyNumberFormat="1" applyFont="1" applyFill="1" applyBorder="1" applyAlignment="1">
      <alignment horizontal="center"/>
    </xf>
    <xf numFmtId="166" fontId="52" fillId="0" borderId="20" xfId="600" applyNumberFormat="1" applyFont="1" applyFill="1" applyBorder="1" applyAlignment="1"/>
    <xf numFmtId="179" fontId="52" fillId="0" borderId="20" xfId="600" applyFont="1" applyFill="1" applyBorder="1"/>
    <xf numFmtId="179" fontId="52" fillId="0" borderId="20" xfId="600" applyFont="1" applyFill="1" applyBorder="1" applyAlignment="1">
      <alignment horizontal="center"/>
    </xf>
    <xf numFmtId="179" fontId="52" fillId="0" borderId="0" xfId="600" applyFont="1" applyFill="1"/>
    <xf numFmtId="179" fontId="51" fillId="0" borderId="18" xfId="600" applyFont="1" applyFill="1" applyBorder="1"/>
    <xf numFmtId="179" fontId="51" fillId="0" borderId="18" xfId="600" applyFont="1" applyFill="1" applyBorder="1" applyAlignment="1">
      <alignment horizontal="center"/>
    </xf>
    <xf numFmtId="166" fontId="51" fillId="0" borderId="18" xfId="600" applyNumberFormat="1" applyFont="1" applyFill="1" applyBorder="1" applyAlignment="1"/>
    <xf numFmtId="166" fontId="51" fillId="0" borderId="18" xfId="495" applyFont="1" applyFill="1" applyBorder="1" applyAlignment="1"/>
    <xf numFmtId="179" fontId="51" fillId="0" borderId="0" xfId="600" applyFont="1" applyFill="1" applyAlignment="1"/>
    <xf numFmtId="166" fontId="52" fillId="0" borderId="18" xfId="600" applyNumberFormat="1" applyFont="1" applyFill="1" applyBorder="1" applyAlignment="1"/>
    <xf numFmtId="179" fontId="52" fillId="0" borderId="0" xfId="600" applyFont="1" applyFill="1" applyAlignment="1"/>
    <xf numFmtId="179" fontId="90" fillId="0" borderId="18" xfId="600" applyFont="1" applyFill="1" applyBorder="1"/>
    <xf numFmtId="179" fontId="90" fillId="0" borderId="18" xfId="600" applyFont="1" applyFill="1" applyBorder="1" applyAlignment="1">
      <alignment horizontal="center"/>
    </xf>
    <xf numFmtId="179" fontId="52" fillId="0" borderId="18" xfId="600" applyFont="1" applyFill="1" applyBorder="1" applyAlignment="1">
      <alignment horizontal="center"/>
    </xf>
    <xf numFmtId="166" fontId="51" fillId="0" borderId="18" xfId="495" applyFont="1" applyFill="1" applyBorder="1"/>
    <xf numFmtId="179" fontId="51" fillId="0" borderId="18" xfId="600" applyFont="1" applyFill="1" applyBorder="1" applyAlignment="1">
      <alignment horizontal="center" vertical="center"/>
    </xf>
    <xf numFmtId="166" fontId="51" fillId="0" borderId="18" xfId="600" applyNumberFormat="1" applyFont="1" applyFill="1" applyBorder="1" applyAlignment="1">
      <alignment vertical="center"/>
    </xf>
    <xf numFmtId="166" fontId="51" fillId="0" borderId="18" xfId="495" applyFont="1" applyFill="1" applyBorder="1" applyAlignment="1">
      <alignment horizontal="right" vertical="center"/>
    </xf>
    <xf numFmtId="179" fontId="51" fillId="0" borderId="0" xfId="600" applyFont="1" applyFill="1" applyAlignment="1">
      <alignment horizontal="center" vertical="center"/>
    </xf>
    <xf numFmtId="179" fontId="51" fillId="0" borderId="18" xfId="600" applyFont="1" applyFill="1" applyBorder="1" applyAlignment="1"/>
    <xf numFmtId="179" fontId="51" fillId="0" borderId="19" xfId="600" applyFont="1" applyFill="1" applyBorder="1"/>
    <xf numFmtId="179" fontId="90" fillId="0" borderId="0" xfId="600" applyFont="1" applyFill="1"/>
    <xf numFmtId="178" fontId="41" fillId="0" borderId="0" xfId="622" applyNumberFormat="1" applyFont="1" applyFill="1"/>
    <xf numFmtId="178" fontId="41" fillId="0" borderId="0" xfId="622" applyNumberFormat="1" applyFont="1" applyFill="1" applyAlignment="1" applyProtection="1">
      <alignment horizontal="center"/>
      <protection locked="0" hidden="1"/>
    </xf>
    <xf numFmtId="179" fontId="40" fillId="0" borderId="21" xfId="0" applyFont="1" applyFill="1" applyBorder="1" applyAlignment="1">
      <alignment horizontal="center" vertical="center" wrapText="1"/>
    </xf>
    <xf numFmtId="185" fontId="40" fillId="0" borderId="0" xfId="495" applyNumberFormat="1" applyFont="1" applyFill="1" applyBorder="1" applyAlignment="1">
      <alignment horizontal="left" vertical="center"/>
    </xf>
    <xf numFmtId="179" fontId="40" fillId="0" borderId="0" xfId="0" applyFont="1" applyFill="1" applyBorder="1" applyAlignment="1">
      <alignment horizontal="centerContinuous" vertical="center" wrapText="1"/>
    </xf>
    <xf numFmtId="179" fontId="41" fillId="23" borderId="0" xfId="0" applyFont="1" applyFill="1" applyBorder="1" applyAlignment="1">
      <alignment horizontal="center" vertical="center" wrapText="1"/>
    </xf>
    <xf numFmtId="169" fontId="41" fillId="0" borderId="8" xfId="0" applyNumberFormat="1" applyFont="1" applyBorder="1" applyAlignment="1">
      <alignment horizontal="center" vertical="center" wrapText="1"/>
    </xf>
    <xf numFmtId="169" fontId="41" fillId="31" borderId="8" xfId="0" applyNumberFormat="1" applyFont="1" applyFill="1" applyBorder="1" applyAlignment="1">
      <alignment horizontal="center" vertical="center" wrapText="1"/>
    </xf>
    <xf numFmtId="169" fontId="40" fillId="0" borderId="16" xfId="0" applyNumberFormat="1" applyFont="1" applyFill="1" applyBorder="1" applyAlignment="1">
      <alignment horizontal="center" vertical="center" wrapText="1"/>
    </xf>
    <xf numFmtId="39" fontId="41" fillId="31" borderId="21" xfId="0" applyNumberFormat="1" applyFont="1" applyFill="1" applyBorder="1" applyAlignment="1">
      <alignment horizontal="right" vertical="center" wrapText="1"/>
    </xf>
    <xf numFmtId="4" fontId="41" fillId="0" borderId="21" xfId="0" applyNumberFormat="1" applyFont="1" applyFill="1" applyBorder="1" applyAlignment="1">
      <alignment horizontal="right" vertical="center" wrapText="1"/>
    </xf>
    <xf numFmtId="166" fontId="41" fillId="0" borderId="21" xfId="0" applyNumberFormat="1" applyFont="1" applyFill="1" applyBorder="1" applyAlignment="1">
      <alignment horizontal="right" vertical="center" wrapText="1"/>
    </xf>
    <xf numFmtId="4" fontId="41" fillId="31" borderId="21" xfId="0" applyNumberFormat="1" applyFont="1" applyFill="1" applyBorder="1" applyAlignment="1">
      <alignment horizontal="right" vertical="center" wrapText="1"/>
    </xf>
    <xf numFmtId="185" fontId="40" fillId="0" borderId="21" xfId="495" applyNumberFormat="1" applyFont="1" applyFill="1" applyBorder="1" applyAlignment="1">
      <alignment horizontal="left" vertical="center" wrapText="1"/>
    </xf>
    <xf numFmtId="2" fontId="40" fillId="0" borderId="21" xfId="0" applyNumberFormat="1" applyFont="1" applyFill="1" applyBorder="1" applyAlignment="1">
      <alignment horizontal="justify" vertical="center" wrapText="1"/>
    </xf>
    <xf numFmtId="166" fontId="41" fillId="0" borderId="21" xfId="0" applyNumberFormat="1" applyFont="1" applyFill="1" applyBorder="1" applyAlignment="1">
      <alignment vertical="center" wrapText="1"/>
    </xf>
    <xf numFmtId="185" fontId="40" fillId="0" borderId="22" xfId="495" applyNumberFormat="1" applyFont="1" applyFill="1" applyBorder="1" applyAlignment="1">
      <alignment horizontal="left" vertical="center" wrapText="1"/>
    </xf>
    <xf numFmtId="2" fontId="40" fillId="0" borderId="22" xfId="0" applyNumberFormat="1" applyFont="1" applyFill="1" applyBorder="1" applyAlignment="1">
      <alignment horizontal="justify" vertical="center" wrapText="1"/>
    </xf>
    <xf numFmtId="179" fontId="40" fillId="0" borderId="22" xfId="0" applyFont="1" applyFill="1" applyBorder="1" applyAlignment="1">
      <alignment horizontal="center" vertical="center" wrapText="1"/>
    </xf>
    <xf numFmtId="39" fontId="41" fillId="31" borderId="22" xfId="0" applyNumberFormat="1" applyFont="1" applyFill="1" applyBorder="1" applyAlignment="1">
      <alignment horizontal="right" vertical="center" wrapText="1"/>
    </xf>
    <xf numFmtId="4" fontId="41" fillId="0" borderId="22" xfId="0" applyNumberFormat="1" applyFont="1" applyFill="1" applyBorder="1" applyAlignment="1">
      <alignment horizontal="right" vertical="center" wrapText="1"/>
    </xf>
    <xf numFmtId="166" fontId="41" fillId="0" borderId="22" xfId="0" applyNumberFormat="1" applyFont="1" applyFill="1" applyBorder="1" applyAlignment="1">
      <alignment horizontal="right" vertical="center" wrapText="1"/>
    </xf>
    <xf numFmtId="4" fontId="41" fillId="31" borderId="22" xfId="0" applyNumberFormat="1" applyFont="1" applyFill="1" applyBorder="1" applyAlignment="1">
      <alignment horizontal="right" vertical="center" wrapText="1"/>
    </xf>
    <xf numFmtId="179" fontId="41" fillId="0" borderId="28" xfId="0" applyFont="1" applyFill="1" applyBorder="1" applyAlignment="1">
      <alignment horizontal="justify" vertical="center" wrapText="1"/>
    </xf>
    <xf numFmtId="179" fontId="41" fillId="31" borderId="0" xfId="0" applyFont="1" applyFill="1" applyBorder="1" applyAlignment="1">
      <alignment horizontal="justify" vertical="center" wrapText="1"/>
    </xf>
    <xf numFmtId="1" fontId="41" fillId="31" borderId="0" xfId="0" applyNumberFormat="1" applyFont="1" applyFill="1" applyBorder="1" applyAlignment="1">
      <alignment horizontal="justify" vertical="center" wrapText="1"/>
    </xf>
    <xf numFmtId="185" fontId="41" fillId="23" borderId="0" xfId="495" applyNumberFormat="1" applyFont="1" applyFill="1" applyBorder="1" applyAlignment="1">
      <alignment horizontal="left" vertical="center" wrapText="1"/>
    </xf>
    <xf numFmtId="179" fontId="51" fillId="0" borderId="18" xfId="600" applyFont="1" applyFill="1" applyBorder="1" applyAlignment="1">
      <alignment vertical="center" wrapText="1"/>
    </xf>
    <xf numFmtId="166" fontId="52" fillId="63" borderId="18" xfId="600" applyNumberFormat="1" applyFont="1" applyFill="1" applyBorder="1" applyAlignment="1"/>
    <xf numFmtId="166" fontId="51" fillId="0" borderId="0" xfId="495" applyFont="1" applyFill="1"/>
    <xf numFmtId="179" fontId="51" fillId="63" borderId="0" xfId="600" applyFont="1" applyFill="1"/>
    <xf numFmtId="179" fontId="51" fillId="63" borderId="0" xfId="600" applyFont="1" applyFill="1" applyAlignment="1">
      <alignment horizontal="center"/>
    </xf>
    <xf numFmtId="166" fontId="51" fillId="63" borderId="0" xfId="495" applyFont="1" applyFill="1"/>
    <xf numFmtId="169" fontId="41" fillId="0" borderId="8" xfId="0" applyNumberFormat="1" applyFont="1" applyBorder="1" applyAlignment="1">
      <alignment horizontal="left" vertical="center" wrapText="1"/>
    </xf>
    <xf numFmtId="179" fontId="40" fillId="0" borderId="8" xfId="0" applyNumberFormat="1" applyFont="1" applyBorder="1" applyAlignment="1">
      <alignment horizontal="center" vertical="center" wrapText="1"/>
    </xf>
    <xf numFmtId="179" fontId="52" fillId="0" borderId="19" xfId="600" applyFont="1" applyFill="1" applyBorder="1"/>
    <xf numFmtId="179" fontId="52" fillId="0" borderId="19" xfId="600" applyFont="1" applyFill="1" applyBorder="1" applyAlignment="1">
      <alignment horizontal="center"/>
    </xf>
    <xf numFmtId="166" fontId="52" fillId="0" borderId="19" xfId="600" applyNumberFormat="1" applyFont="1" applyFill="1" applyBorder="1" applyAlignment="1"/>
    <xf numFmtId="166" fontId="52" fillId="0" borderId="19" xfId="495" applyFont="1" applyFill="1" applyBorder="1"/>
    <xf numFmtId="166" fontId="90" fillId="0" borderId="18" xfId="600" applyNumberFormat="1" applyFont="1" applyFill="1" applyBorder="1" applyAlignment="1"/>
    <xf numFmtId="166" fontId="90" fillId="0" borderId="18" xfId="495" applyFont="1" applyFill="1" applyBorder="1" applyAlignment="1"/>
    <xf numFmtId="179" fontId="90" fillId="0" borderId="0" xfId="600" applyFont="1" applyFill="1" applyAlignment="1"/>
    <xf numFmtId="166" fontId="90" fillId="0" borderId="18" xfId="495" applyFont="1" applyFill="1" applyBorder="1" applyAlignment="1">
      <alignment horizontal="right"/>
    </xf>
    <xf numFmtId="49" fontId="51" fillId="0" borderId="8" xfId="600" applyNumberFormat="1" applyFont="1" applyFill="1" applyBorder="1" applyAlignment="1"/>
    <xf numFmtId="49" fontId="51" fillId="0" borderId="16" xfId="600" applyNumberFormat="1" applyFont="1" applyFill="1" applyBorder="1" applyAlignment="1"/>
    <xf numFmtId="185" fontId="52" fillId="0" borderId="20" xfId="600" applyNumberFormat="1" applyFont="1" applyFill="1" applyBorder="1" applyAlignment="1"/>
    <xf numFmtId="179" fontId="90" fillId="0" borderId="18" xfId="600" applyFont="1" applyFill="1" applyBorder="1" applyAlignment="1"/>
    <xf numFmtId="185" fontId="52" fillId="0" borderId="18" xfId="495" applyNumberFormat="1" applyFont="1" applyFill="1" applyBorder="1" applyAlignment="1"/>
    <xf numFmtId="179" fontId="51" fillId="0" borderId="18" xfId="600" applyFont="1" applyFill="1" applyBorder="1" applyAlignment="1">
      <alignment vertical="center"/>
    </xf>
    <xf numFmtId="179" fontId="51" fillId="0" borderId="18" xfId="0" applyFont="1" applyFill="1" applyBorder="1" applyAlignment="1">
      <alignment vertical="center" wrapText="1"/>
    </xf>
    <xf numFmtId="179" fontId="51" fillId="63" borderId="0" xfId="600" applyFont="1" applyFill="1" applyAlignment="1"/>
    <xf numFmtId="0" fontId="51" fillId="0" borderId="18" xfId="606" applyFont="1" applyFill="1" applyBorder="1" applyAlignment="1">
      <alignment horizontal="left"/>
    </xf>
    <xf numFmtId="0" fontId="51" fillId="0" borderId="24" xfId="606" applyFont="1" applyFill="1" applyBorder="1" applyAlignment="1">
      <alignment horizontal="left"/>
    </xf>
    <xf numFmtId="0" fontId="51" fillId="0" borderId="4" xfId="606" applyFont="1" applyFill="1" applyBorder="1" applyAlignment="1">
      <alignment horizontal="left"/>
    </xf>
    <xf numFmtId="4" fontId="52" fillId="23" borderId="8" xfId="602" applyNumberFormat="1" applyFont="1" applyFill="1" applyBorder="1" applyAlignment="1">
      <alignment horizontal="center" vertical="center" wrapText="1"/>
    </xf>
    <xf numFmtId="166" fontId="111" fillId="0" borderId="18" xfId="495" applyFont="1" applyFill="1" applyBorder="1" applyAlignment="1">
      <alignment horizontal="right" vertical="center"/>
    </xf>
    <xf numFmtId="166" fontId="111" fillId="0" borderId="18" xfId="495" applyFont="1" applyFill="1" applyBorder="1"/>
    <xf numFmtId="166" fontId="112" fillId="0" borderId="18" xfId="495" applyFont="1" applyFill="1" applyBorder="1" applyAlignment="1"/>
    <xf numFmtId="178" fontId="41" fillId="0" borderId="0" xfId="622" applyNumberFormat="1" applyFont="1" applyFill="1" applyAlignment="1">
      <alignment horizontal="center"/>
    </xf>
    <xf numFmtId="4" fontId="40" fillId="0" borderId="0" xfId="622" applyNumberFormat="1" applyFont="1" applyFill="1"/>
    <xf numFmtId="4" fontId="41" fillId="0" borderId="0" xfId="622" applyNumberFormat="1" applyFont="1" applyFill="1"/>
    <xf numFmtId="4" fontId="41" fillId="0" borderId="23" xfId="0" applyNumberFormat="1" applyFont="1" applyFill="1" applyBorder="1"/>
    <xf numFmtId="4" fontId="41" fillId="0" borderId="23" xfId="0" applyNumberFormat="1" applyFont="1" applyFill="1" applyBorder="1" applyAlignment="1">
      <alignment horizontal="left"/>
    </xf>
    <xf numFmtId="178" fontId="41" fillId="0" borderId="23" xfId="622" applyNumberFormat="1" applyFont="1" applyFill="1" applyBorder="1" applyAlignment="1">
      <alignment horizontal="right" wrapText="1"/>
    </xf>
    <xf numFmtId="4" fontId="41" fillId="0" borderId="23" xfId="622" applyNumberFormat="1" applyFont="1" applyFill="1" applyBorder="1" applyAlignment="1">
      <alignment horizontal="right" wrapText="1"/>
    </xf>
    <xf numFmtId="184" fontId="41" fillId="0" borderId="23" xfId="0" applyNumberFormat="1" applyFont="1" applyFill="1" applyBorder="1" applyAlignment="1">
      <alignment horizontal="center"/>
    </xf>
    <xf numFmtId="178" fontId="40" fillId="0" borderId="23" xfId="622" applyNumberFormat="1" applyFont="1" applyFill="1" applyBorder="1" applyAlignment="1">
      <alignment horizontal="right" wrapText="1"/>
    </xf>
    <xf numFmtId="4" fontId="40" fillId="0" borderId="23" xfId="622" applyNumberFormat="1" applyFont="1" applyFill="1" applyBorder="1" applyAlignment="1">
      <alignment horizontal="right" wrapText="1"/>
    </xf>
    <xf numFmtId="0" fontId="41" fillId="0" borderId="23" xfId="0" applyNumberFormat="1" applyFont="1" applyFill="1" applyBorder="1" applyAlignment="1">
      <alignment horizontal="left" vertical="center" wrapText="1"/>
    </xf>
    <xf numFmtId="178" fontId="41" fillId="0" borderId="0" xfId="622" applyNumberFormat="1" applyFont="1" applyFill="1" applyBorder="1" applyAlignment="1">
      <alignment horizontal="right" wrapText="1"/>
    </xf>
    <xf numFmtId="178" fontId="40" fillId="0" borderId="0" xfId="622" applyNumberFormat="1" applyFont="1" applyFill="1" applyAlignment="1">
      <alignment horizontal="center"/>
    </xf>
    <xf numFmtId="4" fontId="91" fillId="0" borderId="0" xfId="622" applyNumberFormat="1" applyFont="1" applyFill="1"/>
    <xf numFmtId="4" fontId="41" fillId="0" borderId="23" xfId="0" applyNumberFormat="1" applyFont="1" applyFill="1" applyBorder="1" applyAlignment="1">
      <alignment horizontal="left" vertical="center" wrapText="1"/>
    </xf>
    <xf numFmtId="0" fontId="92" fillId="0" borderId="23" xfId="0" applyNumberFormat="1" applyFont="1" applyFill="1" applyBorder="1" applyAlignment="1">
      <alignment horizontal="left" vertical="top" wrapText="1"/>
    </xf>
    <xf numFmtId="179" fontId="113" fillId="0" borderId="23" xfId="0" applyFont="1" applyFill="1" applyBorder="1" applyAlignment="1">
      <alignment horizontal="left"/>
    </xf>
    <xf numFmtId="2" fontId="41" fillId="0" borderId="23" xfId="602" applyNumberFormat="1" applyFont="1" applyFill="1" applyBorder="1" applyAlignment="1">
      <alignment horizontal="left" vertical="center" wrapText="1"/>
    </xf>
    <xf numFmtId="4" fontId="41" fillId="0" borderId="23" xfId="622" applyNumberFormat="1" applyFont="1" applyFill="1" applyBorder="1"/>
    <xf numFmtId="4" fontId="41" fillId="0" borderId="23" xfId="0" applyNumberFormat="1" applyFont="1" applyFill="1" applyBorder="1" applyAlignment="1">
      <alignment vertical="center" wrapText="1"/>
    </xf>
    <xf numFmtId="184" fontId="114" fillId="0" borderId="23" xfId="0" applyNumberFormat="1" applyFont="1" applyFill="1" applyBorder="1" applyAlignment="1">
      <alignment horizontal="center"/>
    </xf>
    <xf numFmtId="4" fontId="114" fillId="0" borderId="23" xfId="0" applyNumberFormat="1" applyFont="1" applyFill="1" applyBorder="1"/>
    <xf numFmtId="4" fontId="114" fillId="0" borderId="23" xfId="0" applyNumberFormat="1" applyFont="1" applyFill="1" applyBorder="1" applyAlignment="1">
      <alignment horizontal="left" vertical="center" wrapText="1"/>
    </xf>
    <xf numFmtId="178" fontId="114" fillId="0" borderId="23" xfId="622" applyNumberFormat="1" applyFont="1" applyFill="1" applyBorder="1" applyAlignment="1">
      <alignment horizontal="right" wrapText="1"/>
    </xf>
    <xf numFmtId="4" fontId="114" fillId="0" borderId="23" xfId="622" applyNumberFormat="1" applyFont="1" applyFill="1" applyBorder="1" applyAlignment="1">
      <alignment horizontal="right" wrapText="1"/>
    </xf>
    <xf numFmtId="4" fontId="114" fillId="0" borderId="0" xfId="622" applyNumberFormat="1" applyFont="1" applyFill="1"/>
    <xf numFmtId="4" fontId="114" fillId="0" borderId="23" xfId="0" applyNumberFormat="1" applyFont="1" applyFill="1" applyBorder="1" applyAlignment="1">
      <alignment horizontal="left"/>
    </xf>
    <xf numFmtId="0" fontId="92" fillId="0" borderId="23" xfId="0" applyNumberFormat="1" applyFont="1" applyFill="1" applyBorder="1" applyAlignment="1">
      <alignment horizontal="left" vertical="center" wrapText="1"/>
    </xf>
    <xf numFmtId="179" fontId="41" fillId="0" borderId="23" xfId="0" applyFont="1" applyFill="1" applyBorder="1"/>
    <xf numFmtId="4" fontId="41" fillId="0" borderId="23" xfId="0" applyNumberFormat="1" applyFont="1" applyFill="1" applyBorder="1" applyAlignment="1">
      <alignment horizontal="center" vertical="center" wrapText="1"/>
    </xf>
    <xf numFmtId="184" fontId="41" fillId="0" borderId="23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left" vertical="center"/>
    </xf>
    <xf numFmtId="0" fontId="92" fillId="0" borderId="23" xfId="0" applyNumberFormat="1" applyFont="1" applyFill="1" applyBorder="1" applyAlignment="1">
      <alignment vertical="top" wrapText="1"/>
    </xf>
    <xf numFmtId="179" fontId="113" fillId="0" borderId="23" xfId="0" applyFont="1" applyFill="1" applyBorder="1"/>
    <xf numFmtId="0" fontId="41" fillId="0" borderId="23" xfId="0" applyNumberFormat="1" applyFont="1" applyFill="1" applyBorder="1" applyAlignment="1">
      <alignment vertical="top" wrapText="1"/>
    </xf>
    <xf numFmtId="0" fontId="41" fillId="0" borderId="23" xfId="0" applyNumberFormat="1" applyFont="1" applyFill="1" applyBorder="1" applyAlignment="1">
      <alignment horizontal="left" vertical="top" wrapText="1"/>
    </xf>
    <xf numFmtId="184" fontId="41" fillId="0" borderId="0" xfId="622" applyNumberFormat="1" applyFont="1" applyFill="1" applyAlignment="1">
      <alignment horizontal="center"/>
    </xf>
    <xf numFmtId="4" fontId="41" fillId="0" borderId="0" xfId="622" applyNumberFormat="1" applyFont="1" applyFill="1" applyAlignment="1">
      <alignment horizontal="left"/>
    </xf>
    <xf numFmtId="4" fontId="41" fillId="0" borderId="21" xfId="495" applyNumberFormat="1" applyFont="1" applyFill="1" applyBorder="1" applyAlignment="1">
      <alignment wrapText="1"/>
    </xf>
    <xf numFmtId="4" fontId="41" fillId="0" borderId="21" xfId="0" applyNumberFormat="1" applyFont="1" applyFill="1" applyBorder="1" applyAlignment="1">
      <alignment vertical="center" wrapText="1"/>
    </xf>
    <xf numFmtId="4" fontId="40" fillId="0" borderId="22" xfId="495" applyNumberFormat="1" applyFont="1" applyFill="1" applyBorder="1" applyAlignment="1">
      <alignment wrapText="1"/>
    </xf>
    <xf numFmtId="166" fontId="41" fillId="0" borderId="0" xfId="495" applyFont="1" applyFill="1" applyBorder="1" applyAlignment="1">
      <alignment horizontal="justify" vertical="center" wrapText="1"/>
    </xf>
    <xf numFmtId="166" fontId="41" fillId="23" borderId="0" xfId="495" applyFont="1" applyFill="1" applyBorder="1" applyAlignment="1">
      <alignment horizontal="justify" vertical="center" wrapText="1"/>
    </xf>
    <xf numFmtId="177" fontId="48" fillId="0" borderId="0" xfId="495" applyNumberFormat="1" applyFont="1" applyFill="1" applyBorder="1" applyAlignment="1">
      <alignment horizontal="centerContinuous" vertical="center" wrapText="1"/>
    </xf>
    <xf numFmtId="177" fontId="40" fillId="0" borderId="0" xfId="495" applyNumberFormat="1" applyFont="1" applyFill="1" applyBorder="1" applyAlignment="1">
      <alignment horizontal="centerContinuous" vertical="center" wrapText="1"/>
    </xf>
    <xf numFmtId="177" fontId="41" fillId="0" borderId="0" xfId="495" applyNumberFormat="1" applyFont="1" applyFill="1" applyBorder="1" applyAlignment="1">
      <alignment horizontal="center" vertical="center" wrapText="1"/>
    </xf>
    <xf numFmtId="177" fontId="41" fillId="0" borderId="0" xfId="495" applyNumberFormat="1" applyFont="1" applyFill="1" applyBorder="1" applyAlignment="1">
      <alignment horizontal="justify" vertical="center" wrapText="1"/>
    </xf>
    <xf numFmtId="184" fontId="40" fillId="0" borderId="4" xfId="622" applyNumberFormat="1" applyFont="1" applyFill="1" applyBorder="1" applyAlignment="1">
      <alignment horizontal="center" vertical="center" wrapText="1"/>
    </xf>
    <xf numFmtId="178" fontId="40" fillId="0" borderId="4" xfId="622" applyNumberFormat="1" applyFont="1" applyFill="1" applyBorder="1" applyAlignment="1">
      <alignment horizontal="center" vertical="center" wrapText="1"/>
    </xf>
    <xf numFmtId="178" fontId="40" fillId="0" borderId="16" xfId="622" applyNumberFormat="1" applyFont="1" applyFill="1" applyBorder="1" applyAlignment="1">
      <alignment horizontal="center" wrapText="1"/>
    </xf>
    <xf numFmtId="184" fontId="40" fillId="0" borderId="8" xfId="0" applyNumberFormat="1" applyFont="1" applyFill="1" applyBorder="1" applyAlignment="1">
      <alignment horizontal="center"/>
    </xf>
    <xf numFmtId="4" fontId="40" fillId="0" borderId="8" xfId="0" applyNumberFormat="1" applyFont="1" applyFill="1" applyBorder="1"/>
    <xf numFmtId="4" fontId="40" fillId="0" borderId="8" xfId="0" applyNumberFormat="1" applyFont="1" applyFill="1" applyBorder="1" applyAlignment="1">
      <alignment horizontal="left"/>
    </xf>
    <xf numFmtId="178" fontId="40" fillId="0" borderId="8" xfId="622" applyNumberFormat="1" applyFont="1" applyFill="1" applyBorder="1" applyAlignment="1">
      <alignment horizontal="right" wrapText="1"/>
    </xf>
    <xf numFmtId="184" fontId="40" fillId="0" borderId="23" xfId="0" applyNumberFormat="1" applyFont="1" applyFill="1" applyBorder="1" applyAlignment="1">
      <alignment horizontal="center"/>
    </xf>
    <xf numFmtId="4" fontId="40" fillId="0" borderId="23" xfId="0" applyNumberFormat="1" applyFont="1" applyFill="1" applyBorder="1" applyAlignment="1">
      <alignment horizontal="left"/>
    </xf>
    <xf numFmtId="4" fontId="40" fillId="0" borderId="23" xfId="622" applyNumberFormat="1" applyFont="1" applyFill="1" applyBorder="1"/>
    <xf numFmtId="0" fontId="92" fillId="0" borderId="23" xfId="0" applyNumberFormat="1" applyFont="1" applyFill="1" applyBorder="1" applyAlignment="1">
      <alignment horizontal="left"/>
    </xf>
    <xf numFmtId="184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Fill="1" applyBorder="1"/>
    <xf numFmtId="4" fontId="41" fillId="0" borderId="0" xfId="0" applyNumberFormat="1" applyFont="1" applyFill="1" applyBorder="1" applyAlignment="1">
      <alignment horizontal="left"/>
    </xf>
    <xf numFmtId="4" fontId="115" fillId="0" borderId="0" xfId="622" applyNumberFormat="1" applyFont="1" applyFill="1"/>
    <xf numFmtId="184" fontId="41" fillId="0" borderId="26" xfId="0" applyNumberFormat="1" applyFont="1" applyFill="1" applyBorder="1" applyAlignment="1">
      <alignment horizontal="center"/>
    </xf>
    <xf numFmtId="4" fontId="41" fillId="0" borderId="26" xfId="0" applyNumberFormat="1" applyFont="1" applyFill="1" applyBorder="1" applyAlignment="1">
      <alignment horizontal="left" vertical="center" wrapText="1"/>
    </xf>
    <xf numFmtId="179" fontId="113" fillId="0" borderId="26" xfId="0" applyFont="1" applyFill="1" applyBorder="1" applyAlignment="1">
      <alignment horizontal="left"/>
    </xf>
    <xf numFmtId="178" fontId="41" fillId="0" borderId="26" xfId="622" applyNumberFormat="1" applyFont="1" applyFill="1" applyBorder="1" applyAlignment="1">
      <alignment horizontal="right" wrapText="1"/>
    </xf>
    <xf numFmtId="4" fontId="41" fillId="0" borderId="26" xfId="622" applyNumberFormat="1" applyFont="1" applyFill="1" applyBorder="1" applyAlignment="1">
      <alignment horizontal="right" wrapText="1"/>
    </xf>
    <xf numFmtId="184" fontId="41" fillId="0" borderId="25" xfId="0" applyNumberFormat="1" applyFont="1" applyFill="1" applyBorder="1" applyAlignment="1">
      <alignment horizontal="center"/>
    </xf>
    <xf numFmtId="4" fontId="41" fillId="0" borderId="25" xfId="0" applyNumberFormat="1" applyFont="1" applyFill="1" applyBorder="1" applyAlignment="1">
      <alignment horizontal="left"/>
    </xf>
    <xf numFmtId="178" fontId="41" fillId="0" borderId="25" xfId="622" applyNumberFormat="1" applyFont="1" applyFill="1" applyBorder="1" applyAlignment="1">
      <alignment horizontal="right" wrapText="1"/>
    </xf>
    <xf numFmtId="4" fontId="41" fillId="0" borderId="25" xfId="622" applyNumberFormat="1" applyFont="1" applyFill="1" applyBorder="1" applyAlignment="1">
      <alignment horizontal="right" wrapText="1"/>
    </xf>
    <xf numFmtId="184" fontId="41" fillId="0" borderId="38" xfId="0" applyNumberFormat="1" applyFont="1" applyFill="1" applyBorder="1" applyAlignment="1">
      <alignment horizontal="center"/>
    </xf>
    <xf numFmtId="4" fontId="41" fillId="0" borderId="38" xfId="0" applyNumberFormat="1" applyFont="1" applyFill="1" applyBorder="1"/>
    <xf numFmtId="4" fontId="41" fillId="0" borderId="38" xfId="0" applyNumberFormat="1" applyFont="1" applyFill="1" applyBorder="1" applyAlignment="1">
      <alignment horizontal="left"/>
    </xf>
    <xf numFmtId="178" fontId="41" fillId="0" borderId="38" xfId="622" applyNumberFormat="1" applyFont="1" applyFill="1" applyBorder="1" applyAlignment="1">
      <alignment horizontal="right" wrapText="1"/>
    </xf>
    <xf numFmtId="4" fontId="41" fillId="0" borderId="38" xfId="622" applyNumberFormat="1" applyFont="1" applyFill="1" applyBorder="1" applyAlignment="1">
      <alignment horizontal="right" wrapText="1"/>
    </xf>
    <xf numFmtId="184" fontId="41" fillId="0" borderId="39" xfId="0" applyNumberFormat="1" applyFont="1" applyFill="1" applyBorder="1" applyAlignment="1">
      <alignment horizontal="center"/>
    </xf>
    <xf numFmtId="4" fontId="41" fillId="0" borderId="39" xfId="0" applyNumberFormat="1" applyFont="1" applyFill="1" applyBorder="1"/>
    <xf numFmtId="4" fontId="41" fillId="0" borderId="39" xfId="0" applyNumberFormat="1" applyFont="1" applyFill="1" applyBorder="1" applyAlignment="1">
      <alignment horizontal="left"/>
    </xf>
    <xf numFmtId="178" fontId="41" fillId="0" borderId="39" xfId="622" applyNumberFormat="1" applyFont="1" applyFill="1" applyBorder="1" applyAlignment="1">
      <alignment horizontal="right" wrapText="1"/>
    </xf>
    <xf numFmtId="4" fontId="41" fillId="0" borderId="39" xfId="622" applyNumberFormat="1" applyFont="1" applyFill="1" applyBorder="1" applyAlignment="1">
      <alignment horizontal="right" wrapText="1"/>
    </xf>
    <xf numFmtId="178" fontId="41" fillId="0" borderId="8" xfId="0" applyNumberFormat="1" applyFont="1" applyFill="1" applyBorder="1" applyAlignment="1">
      <alignment horizontal="center" vertical="center" wrapText="1"/>
    </xf>
    <xf numFmtId="178" fontId="40" fillId="0" borderId="8" xfId="0" applyNumberFormat="1" applyFont="1" applyFill="1" applyBorder="1" applyAlignment="1">
      <alignment horizontal="center" vertical="center" wrapText="1"/>
    </xf>
    <xf numFmtId="4" fontId="41" fillId="0" borderId="25" xfId="0" applyNumberFormat="1" applyFont="1" applyFill="1" applyBorder="1" applyAlignment="1">
      <alignment horizontal="left" vertical="center" wrapText="1"/>
    </xf>
    <xf numFmtId="184" fontId="115" fillId="0" borderId="8" xfId="0" applyNumberFormat="1" applyFont="1" applyFill="1" applyBorder="1" applyAlignment="1">
      <alignment horizontal="center"/>
    </xf>
    <xf numFmtId="4" fontId="115" fillId="0" borderId="8" xfId="622" applyNumberFormat="1" applyFont="1" applyFill="1" applyBorder="1"/>
    <xf numFmtId="4" fontId="115" fillId="0" borderId="8" xfId="0" applyNumberFormat="1" applyFont="1" applyFill="1" applyBorder="1" applyAlignment="1">
      <alignment horizontal="left"/>
    </xf>
    <xf numFmtId="178" fontId="115" fillId="0" borderId="8" xfId="622" applyNumberFormat="1" applyFont="1" applyFill="1" applyBorder="1" applyAlignment="1">
      <alignment horizontal="right" wrapText="1"/>
    </xf>
    <xf numFmtId="4" fontId="41" fillId="0" borderId="23" xfId="0" applyNumberFormat="1" applyFont="1" applyFill="1" applyBorder="1" applyAlignment="1">
      <alignment horizontal="left" wrapText="1"/>
    </xf>
    <xf numFmtId="166" fontId="41" fillId="0" borderId="0" xfId="495" applyFont="1" applyFill="1" applyBorder="1"/>
    <xf numFmtId="166" fontId="41" fillId="0" borderId="0" xfId="495" applyFont="1" applyFill="1" applyAlignment="1" applyProtection="1">
      <alignment horizontal="center"/>
      <protection locked="0" hidden="1"/>
    </xf>
    <xf numFmtId="166" fontId="41" fillId="0" borderId="0" xfId="495" applyFont="1" applyFill="1" applyAlignment="1">
      <alignment horizontal="center"/>
    </xf>
    <xf numFmtId="166" fontId="40" fillId="0" borderId="8" xfId="495" applyFont="1" applyFill="1" applyBorder="1" applyAlignment="1">
      <alignment horizontal="center"/>
    </xf>
    <xf numFmtId="166" fontId="40" fillId="0" borderId="8" xfId="495" applyFont="1" applyFill="1" applyBorder="1"/>
    <xf numFmtId="166" fontId="40" fillId="0" borderId="8" xfId="495" applyFont="1" applyFill="1" applyBorder="1" applyAlignment="1">
      <alignment horizontal="left"/>
    </xf>
    <xf numFmtId="166" fontId="41" fillId="0" borderId="23" xfId="495" applyFont="1" applyFill="1" applyBorder="1" applyAlignment="1">
      <alignment horizontal="right" wrapText="1"/>
    </xf>
    <xf numFmtId="166" fontId="40" fillId="0" borderId="8" xfId="495" applyFont="1" applyFill="1" applyBorder="1" applyAlignment="1">
      <alignment horizontal="right" wrapText="1"/>
    </xf>
    <xf numFmtId="166" fontId="40" fillId="0" borderId="0" xfId="495" applyFont="1" applyFill="1"/>
    <xf numFmtId="166" fontId="115" fillId="0" borderId="0" xfId="495" applyFont="1" applyFill="1"/>
    <xf numFmtId="166" fontId="41" fillId="0" borderId="23" xfId="495" applyFont="1" applyFill="1" applyBorder="1" applyAlignment="1">
      <alignment horizontal="center"/>
    </xf>
    <xf numFmtId="166" fontId="41" fillId="0" borderId="23" xfId="495" applyFont="1" applyFill="1" applyBorder="1" applyAlignment="1">
      <alignment horizontal="left"/>
    </xf>
    <xf numFmtId="166" fontId="41" fillId="0" borderId="0" xfId="495" applyFont="1" applyFill="1"/>
    <xf numFmtId="166" fontId="114" fillId="0" borderId="23" xfId="495" applyFont="1" applyFill="1" applyBorder="1" applyAlignment="1">
      <alignment horizontal="center"/>
    </xf>
    <xf numFmtId="166" fontId="114" fillId="0" borderId="23" xfId="495" applyFont="1" applyFill="1" applyBorder="1" applyAlignment="1">
      <alignment horizontal="left"/>
    </xf>
    <xf numFmtId="166" fontId="114" fillId="0" borderId="23" xfId="495" applyFont="1" applyFill="1" applyBorder="1" applyAlignment="1">
      <alignment horizontal="right" wrapText="1"/>
    </xf>
    <xf numFmtId="166" fontId="114" fillId="0" borderId="0" xfId="495" applyFont="1" applyFill="1"/>
    <xf numFmtId="166" fontId="92" fillId="0" borderId="23" xfId="495" applyFont="1" applyFill="1" applyBorder="1" applyAlignment="1">
      <alignment horizontal="left" vertical="center" wrapText="1"/>
    </xf>
    <xf numFmtId="166" fontId="114" fillId="0" borderId="23" xfId="495" applyFont="1" applyFill="1" applyBorder="1"/>
    <xf numFmtId="166" fontId="41" fillId="0" borderId="23" xfId="495" applyFont="1" applyFill="1" applyBorder="1"/>
    <xf numFmtId="166" fontId="41" fillId="0" borderId="23" xfId="495" applyFont="1" applyFill="1" applyBorder="1" applyAlignment="1">
      <alignment horizontal="left" vertical="center" wrapText="1"/>
    </xf>
    <xf numFmtId="166" fontId="92" fillId="0" borderId="23" xfId="495" applyFont="1" applyFill="1" applyBorder="1" applyAlignment="1">
      <alignment horizontal="left" vertical="top" wrapText="1"/>
    </xf>
    <xf numFmtId="166" fontId="113" fillId="0" borderId="23" xfId="495" applyFont="1" applyFill="1" applyBorder="1"/>
    <xf numFmtId="166" fontId="41" fillId="0" borderId="0" xfId="495" applyFont="1" applyFill="1" applyAlignment="1">
      <alignment horizontal="left"/>
    </xf>
    <xf numFmtId="166" fontId="91" fillId="0" borderId="0" xfId="495" applyFont="1" applyFill="1"/>
    <xf numFmtId="166" fontId="113" fillId="0" borderId="23" xfId="495" applyFont="1" applyFill="1" applyBorder="1" applyAlignment="1">
      <alignment horizontal="left"/>
    </xf>
    <xf numFmtId="166" fontId="40" fillId="0" borderId="0" xfId="495" applyFont="1" applyFill="1" applyAlignment="1">
      <alignment horizontal="center"/>
    </xf>
    <xf numFmtId="166" fontId="41" fillId="0" borderId="26" xfId="495" applyFont="1" applyFill="1" applyBorder="1" applyAlignment="1">
      <alignment horizontal="center"/>
    </xf>
    <xf numFmtId="166" fontId="41" fillId="0" borderId="26" xfId="495" applyFont="1" applyFill="1" applyBorder="1" applyAlignment="1">
      <alignment horizontal="left"/>
    </xf>
    <xf numFmtId="166" fontId="41" fillId="0" borderId="26" xfId="495" applyFont="1" applyFill="1" applyBorder="1" applyAlignment="1">
      <alignment horizontal="right" wrapText="1"/>
    </xf>
    <xf numFmtId="166" fontId="41" fillId="0" borderId="25" xfId="495" applyFont="1" applyFill="1" applyBorder="1" applyAlignment="1">
      <alignment horizontal="center"/>
    </xf>
    <xf numFmtId="166" fontId="41" fillId="0" borderId="25" xfId="495" applyFont="1" applyFill="1" applyBorder="1"/>
    <xf numFmtId="166" fontId="41" fillId="0" borderId="25" xfId="495" applyFont="1" applyFill="1" applyBorder="1" applyAlignment="1">
      <alignment horizontal="left"/>
    </xf>
    <xf numFmtId="166" fontId="41" fillId="0" borderId="25" xfId="495" applyFont="1" applyFill="1" applyBorder="1" applyAlignment="1">
      <alignment horizontal="right" wrapText="1"/>
    </xf>
    <xf numFmtId="166" fontId="115" fillId="0" borderId="8" xfId="495" applyFont="1" applyFill="1" applyBorder="1" applyAlignment="1">
      <alignment horizontal="center"/>
    </xf>
    <xf numFmtId="166" fontId="115" fillId="0" borderId="8" xfId="495" applyFont="1" applyFill="1" applyBorder="1"/>
    <xf numFmtId="166" fontId="115" fillId="0" borderId="8" xfId="495" applyFont="1" applyFill="1" applyBorder="1" applyAlignment="1">
      <alignment horizontal="left"/>
    </xf>
    <xf numFmtId="185" fontId="40" fillId="0" borderId="8" xfId="495" applyNumberFormat="1" applyFont="1" applyFill="1" applyBorder="1" applyAlignment="1">
      <alignment horizontal="center"/>
    </xf>
    <xf numFmtId="166" fontId="115" fillId="0" borderId="8" xfId="495" applyFont="1" applyFill="1" applyBorder="1" applyAlignment="1">
      <alignment horizontal="right" wrapText="1"/>
    </xf>
    <xf numFmtId="166" fontId="40" fillId="0" borderId="8" xfId="495" applyFont="1" applyFill="1" applyBorder="1" applyAlignment="1" applyProtection="1">
      <alignment horizontal="center"/>
      <protection locked="0" hidden="1"/>
    </xf>
    <xf numFmtId="166" fontId="41" fillId="0" borderId="8" xfId="495" applyFont="1" applyFill="1" applyBorder="1" applyAlignment="1">
      <alignment horizontal="right" wrapText="1"/>
    </xf>
    <xf numFmtId="185" fontId="40" fillId="0" borderId="8" xfId="495" applyNumberFormat="1" applyFont="1" applyFill="1" applyBorder="1" applyAlignment="1">
      <alignment horizontal="left"/>
    </xf>
    <xf numFmtId="166" fontId="41" fillId="0" borderId="39" xfId="495" applyFont="1" applyFill="1" applyBorder="1" applyAlignment="1">
      <alignment horizontal="center"/>
    </xf>
    <xf numFmtId="166" fontId="41" fillId="0" borderId="39" xfId="495" applyFont="1" applyFill="1" applyBorder="1" applyAlignment="1">
      <alignment horizontal="left" vertical="center" wrapText="1"/>
    </xf>
    <xf numFmtId="166" fontId="41" fillId="0" borderId="39" xfId="495" applyFont="1" applyFill="1" applyBorder="1" applyAlignment="1">
      <alignment horizontal="left"/>
    </xf>
    <xf numFmtId="166" fontId="41" fillId="0" borderId="39" xfId="495" applyFont="1" applyFill="1" applyBorder="1" applyAlignment="1">
      <alignment horizontal="right" wrapText="1"/>
    </xf>
    <xf numFmtId="166" fontId="41" fillId="0" borderId="26" xfId="495" applyFont="1" applyFill="1" applyBorder="1"/>
    <xf numFmtId="166" fontId="41" fillId="0" borderId="8" xfId="495" applyFont="1" applyFill="1" applyBorder="1" applyAlignment="1">
      <alignment horizontal="center" vertical="center" wrapText="1"/>
    </xf>
    <xf numFmtId="166" fontId="40" fillId="0" borderId="8" xfId="495" applyFont="1" applyFill="1" applyBorder="1" applyAlignment="1">
      <alignment horizontal="center"/>
    </xf>
    <xf numFmtId="184" fontId="40" fillId="0" borderId="16" xfId="622" applyNumberFormat="1" applyFont="1" applyFill="1" applyBorder="1" applyAlignment="1" applyProtection="1">
      <alignment horizontal="center" vertical="center" wrapText="1"/>
      <protection locked="0" hidden="1"/>
    </xf>
    <xf numFmtId="184" fontId="40" fillId="0" borderId="17" xfId="622" applyNumberFormat="1" applyFont="1" applyFill="1" applyBorder="1" applyAlignment="1" applyProtection="1">
      <alignment horizontal="center" vertical="center" wrapText="1"/>
      <protection locked="0" hidden="1"/>
    </xf>
    <xf numFmtId="184" fontId="40" fillId="0" borderId="4" xfId="622" applyNumberFormat="1" applyFont="1" applyFill="1" applyBorder="1" applyAlignment="1" applyProtection="1">
      <alignment horizontal="center" vertical="center" wrapText="1"/>
      <protection locked="0" hidden="1"/>
    </xf>
    <xf numFmtId="178" fontId="40" fillId="0" borderId="8" xfId="622" applyNumberFormat="1" applyFont="1" applyFill="1" applyBorder="1" applyAlignment="1">
      <alignment horizontal="center"/>
    </xf>
    <xf numFmtId="178" fontId="40" fillId="0" borderId="8" xfId="0" applyNumberFormat="1" applyFont="1" applyFill="1" applyBorder="1" applyAlignment="1">
      <alignment horizontal="center" vertical="center" wrapText="1"/>
    </xf>
    <xf numFmtId="178" fontId="40" fillId="0" borderId="16" xfId="0" applyNumberFormat="1" applyFont="1" applyFill="1" applyBorder="1" applyAlignment="1">
      <alignment horizontal="center" vertical="center" wrapText="1"/>
    </xf>
    <xf numFmtId="178" fontId="40" fillId="0" borderId="17" xfId="0" applyNumberFormat="1" applyFont="1" applyFill="1" applyBorder="1" applyAlignment="1">
      <alignment horizontal="center" vertical="center" wrapText="1"/>
    </xf>
    <xf numFmtId="178" fontId="40" fillId="0" borderId="4" xfId="0" applyNumberFormat="1" applyFont="1" applyFill="1" applyBorder="1" applyAlignment="1">
      <alignment horizontal="center" vertical="center" wrapText="1"/>
    </xf>
    <xf numFmtId="166" fontId="40" fillId="0" borderId="16" xfId="495" applyFont="1" applyFill="1" applyBorder="1" applyAlignment="1" applyProtection="1">
      <alignment horizontal="center" vertical="center" wrapText="1"/>
      <protection locked="0" hidden="1"/>
    </xf>
    <xf numFmtId="166" fontId="40" fillId="0" borderId="17" xfId="495" applyFont="1" applyFill="1" applyBorder="1" applyAlignment="1" applyProtection="1">
      <alignment horizontal="center" vertical="center" wrapText="1"/>
      <protection locked="0" hidden="1"/>
    </xf>
    <xf numFmtId="166" fontId="40" fillId="0" borderId="4" xfId="495" applyFont="1" applyFill="1" applyBorder="1" applyAlignment="1" applyProtection="1">
      <alignment horizontal="center" vertical="center" wrapText="1"/>
      <protection locked="0" hidden="1"/>
    </xf>
    <xf numFmtId="166" fontId="40" fillId="0" borderId="8" xfId="495" applyFont="1" applyFill="1" applyBorder="1" applyAlignment="1">
      <alignment horizontal="center"/>
    </xf>
    <xf numFmtId="166" fontId="41" fillId="0" borderId="0" xfId="495" applyFont="1" applyFill="1" applyAlignment="1">
      <alignment horizontal="center"/>
    </xf>
    <xf numFmtId="179" fontId="52" fillId="0" borderId="0" xfId="600" applyFont="1" applyFill="1" applyAlignment="1">
      <alignment horizontal="center"/>
    </xf>
    <xf numFmtId="179" fontId="52" fillId="0" borderId="0" xfId="600" applyFont="1" applyFill="1" applyAlignment="1">
      <alignment horizontal="left"/>
    </xf>
    <xf numFmtId="179" fontId="90" fillId="0" borderId="0" xfId="600" applyFont="1" applyFill="1" applyBorder="1" applyAlignment="1">
      <alignment horizontal="right" vertical="top"/>
    </xf>
    <xf numFmtId="179" fontId="52" fillId="0" borderId="8" xfId="600" applyFont="1" applyFill="1" applyBorder="1" applyAlignment="1">
      <alignment horizontal="center" wrapText="1"/>
    </xf>
    <xf numFmtId="179" fontId="52" fillId="0" borderId="8" xfId="600" applyFont="1" applyFill="1" applyBorder="1" applyAlignment="1">
      <alignment horizontal="center"/>
    </xf>
    <xf numFmtId="179" fontId="52" fillId="0" borderId="8" xfId="600" applyFont="1" applyFill="1" applyBorder="1" applyAlignment="1">
      <alignment horizontal="center" vertical="center"/>
    </xf>
    <xf numFmtId="179" fontId="52" fillId="0" borderId="8" xfId="600" applyFont="1" applyFill="1" applyBorder="1" applyAlignment="1">
      <alignment vertical="center"/>
    </xf>
    <xf numFmtId="179" fontId="40" fillId="0" borderId="8" xfId="0" applyFont="1" applyFill="1" applyBorder="1" applyAlignment="1">
      <alignment horizontal="center" vertical="center"/>
    </xf>
    <xf numFmtId="185" fontId="40" fillId="0" borderId="0" xfId="495" applyNumberFormat="1" applyFont="1" applyFill="1" applyBorder="1" applyAlignment="1">
      <alignment horizontal="center" vertical="center"/>
    </xf>
    <xf numFmtId="179" fontId="40" fillId="31" borderId="16" xfId="623" applyFont="1" applyFill="1" applyBorder="1" applyAlignment="1">
      <alignment horizontal="center" vertical="center" wrapText="1"/>
    </xf>
    <xf numFmtId="179" fontId="40" fillId="31" borderId="4" xfId="623" applyFont="1" applyFill="1" applyBorder="1" applyAlignment="1">
      <alignment horizontal="center" vertical="center" wrapText="1"/>
    </xf>
    <xf numFmtId="179" fontId="89" fillId="31" borderId="16" xfId="0" applyFont="1" applyFill="1" applyBorder="1" applyAlignment="1">
      <alignment horizontal="center" vertical="center" wrapText="1"/>
    </xf>
    <xf numFmtId="179" fontId="89" fillId="31" borderId="4" xfId="0" applyFont="1" applyFill="1" applyBorder="1" applyAlignment="1">
      <alignment horizontal="center" vertical="center" wrapText="1"/>
    </xf>
    <xf numFmtId="179" fontId="41" fillId="23" borderId="27" xfId="0" applyFont="1" applyFill="1" applyBorder="1" applyAlignment="1">
      <alignment horizontal="center" vertical="center" wrapText="1"/>
    </xf>
    <xf numFmtId="179" fontId="40" fillId="0" borderId="13" xfId="0" applyFont="1" applyFill="1" applyBorder="1" applyAlignment="1">
      <alignment horizontal="center" vertical="center" wrapText="1"/>
    </xf>
    <xf numFmtId="179" fontId="40" fillId="0" borderId="6" xfId="0" applyFont="1" applyFill="1" applyBorder="1" applyAlignment="1">
      <alignment horizontal="center" vertical="center" wrapText="1"/>
    </xf>
    <xf numFmtId="185" fontId="40" fillId="0" borderId="8" xfId="495" applyNumberFormat="1" applyFont="1" applyFill="1" applyBorder="1" applyAlignment="1">
      <alignment horizontal="left" vertical="center"/>
    </xf>
    <xf numFmtId="179" fontId="40" fillId="0" borderId="8" xfId="623" applyFont="1" applyFill="1" applyBorder="1" applyAlignment="1">
      <alignment horizontal="center" vertical="center" wrapText="1"/>
    </xf>
    <xf numFmtId="179" fontId="40" fillId="0" borderId="8" xfId="623" applyFont="1" applyFill="1" applyBorder="1" applyAlignment="1">
      <alignment horizontal="center" vertical="center"/>
    </xf>
    <xf numFmtId="178" fontId="40" fillId="0" borderId="8" xfId="622" applyNumberFormat="1" applyFont="1" applyFill="1" applyBorder="1" applyAlignment="1">
      <alignment horizontal="center" vertical="center" wrapText="1"/>
    </xf>
    <xf numFmtId="178" fontId="118" fillId="0" borderId="8" xfId="622" applyNumberFormat="1" applyFont="1" applyFill="1" applyBorder="1" applyAlignment="1">
      <alignment horizontal="center" vertical="center" wrapText="1"/>
    </xf>
    <xf numFmtId="178" fontId="40" fillId="0" borderId="8" xfId="622" applyNumberFormat="1" applyFont="1" applyFill="1" applyBorder="1" applyAlignment="1">
      <alignment horizontal="center" vertical="center"/>
    </xf>
    <xf numFmtId="179" fontId="113" fillId="0" borderId="23" xfId="0" applyFont="1" applyFill="1" applyBorder="1" applyAlignment="1">
      <alignment horizontal="left" vertical="center" wrapText="1"/>
    </xf>
    <xf numFmtId="4" fontId="41" fillId="0" borderId="26" xfId="0" applyNumberFormat="1" applyFont="1" applyFill="1" applyBorder="1" applyAlignment="1">
      <alignment horizontal="left"/>
    </xf>
    <xf numFmtId="184" fontId="40" fillId="0" borderId="28" xfId="622" applyNumberFormat="1" applyFont="1" applyFill="1" applyBorder="1" applyAlignment="1">
      <alignment horizontal="center"/>
    </xf>
    <xf numFmtId="184" fontId="40" fillId="0" borderId="0" xfId="622" applyNumberFormat="1" applyFont="1" applyFill="1" applyBorder="1" applyAlignment="1">
      <alignment horizontal="center"/>
    </xf>
    <xf numFmtId="184" fontId="115" fillId="0" borderId="0" xfId="622" applyNumberFormat="1" applyFont="1" applyFill="1" applyAlignment="1">
      <alignment horizontal="left"/>
    </xf>
    <xf numFmtId="166" fontId="115" fillId="0" borderId="0" xfId="495" applyFont="1" applyFill="1" applyAlignment="1">
      <alignment horizontal="left"/>
    </xf>
    <xf numFmtId="166" fontId="40" fillId="0" borderId="0" xfId="495" applyFont="1" applyFill="1" applyAlignment="1" applyProtection="1">
      <alignment horizontal="center"/>
      <protection locked="0" hidden="1"/>
    </xf>
    <xf numFmtId="166" fontId="40" fillId="0" borderId="8" xfId="495" applyFont="1" applyFill="1" applyBorder="1" applyAlignment="1">
      <alignment horizontal="center" wrapText="1"/>
    </xf>
    <xf numFmtId="166" fontId="118" fillId="0" borderId="8" xfId="495" applyFont="1" applyFill="1" applyBorder="1" applyAlignment="1">
      <alignment horizontal="center" wrapText="1"/>
    </xf>
    <xf numFmtId="179" fontId="119" fillId="0" borderId="0" xfId="600" applyFont="1" applyFill="1" applyAlignment="1">
      <alignment horizontal="left"/>
    </xf>
    <xf numFmtId="179" fontId="51" fillId="0" borderId="40" xfId="600" applyFont="1" applyFill="1" applyBorder="1" applyAlignment="1"/>
    <xf numFmtId="179" fontId="51" fillId="0" borderId="40" xfId="600" applyFont="1" applyFill="1" applyBorder="1"/>
    <xf numFmtId="179" fontId="51" fillId="0" borderId="40" xfId="600" applyFont="1" applyFill="1" applyBorder="1" applyAlignment="1">
      <alignment horizontal="center"/>
    </xf>
    <xf numFmtId="166" fontId="51" fillId="0" borderId="40" xfId="600" applyNumberFormat="1" applyFont="1" applyFill="1" applyBorder="1" applyAlignment="1"/>
    <xf numFmtId="166" fontId="52" fillId="0" borderId="40" xfId="495" applyFont="1" applyFill="1" applyBorder="1" applyAlignment="1"/>
    <xf numFmtId="179" fontId="51" fillId="0" borderId="19" xfId="600" applyFont="1" applyFill="1" applyBorder="1" applyAlignment="1"/>
    <xf numFmtId="179" fontId="51" fillId="0" borderId="19" xfId="600" applyFont="1" applyFill="1" applyBorder="1" applyAlignment="1">
      <alignment horizontal="center"/>
    </xf>
    <xf numFmtId="166" fontId="51" fillId="0" borderId="19" xfId="600" applyNumberFormat="1" applyFont="1" applyFill="1" applyBorder="1" applyAlignment="1"/>
    <xf numFmtId="166" fontId="51" fillId="0" borderId="19" xfId="495" applyFont="1" applyFill="1" applyBorder="1" applyAlignment="1"/>
    <xf numFmtId="185" fontId="115" fillId="0" borderId="0" xfId="495" applyNumberFormat="1" applyFont="1" applyFill="1" applyBorder="1" applyAlignment="1">
      <alignment horizontal="left" vertical="center"/>
    </xf>
    <xf numFmtId="185" fontId="40" fillId="0" borderId="41" xfId="495" applyNumberFormat="1" applyFont="1" applyFill="1" applyBorder="1" applyAlignment="1">
      <alignment horizontal="left" vertical="center" wrapText="1"/>
    </xf>
    <xf numFmtId="2" fontId="40" fillId="0" borderId="41" xfId="0" applyNumberFormat="1" applyFont="1" applyFill="1" applyBorder="1" applyAlignment="1">
      <alignment horizontal="justify" vertical="center" wrapText="1"/>
    </xf>
    <xf numFmtId="179" fontId="40" fillId="0" borderId="41" xfId="0" applyFont="1" applyFill="1" applyBorder="1" applyAlignment="1">
      <alignment horizontal="center" vertical="center" wrapText="1"/>
    </xf>
    <xf numFmtId="39" fontId="41" fillId="31" borderId="41" xfId="0" applyNumberFormat="1" applyFont="1" applyFill="1" applyBorder="1" applyAlignment="1">
      <alignment horizontal="right" vertical="center" wrapText="1"/>
    </xf>
    <xf numFmtId="4" fontId="41" fillId="0" borderId="41" xfId="0" applyNumberFormat="1" applyFont="1" applyFill="1" applyBorder="1" applyAlignment="1">
      <alignment vertical="center" wrapText="1"/>
    </xf>
    <xf numFmtId="4" fontId="41" fillId="0" borderId="41" xfId="0" applyNumberFormat="1" applyFont="1" applyFill="1" applyBorder="1" applyAlignment="1">
      <alignment horizontal="right" vertical="center" wrapText="1"/>
    </xf>
    <xf numFmtId="166" fontId="41" fillId="0" borderId="41" xfId="0" applyNumberFormat="1" applyFont="1" applyFill="1" applyBorder="1" applyAlignment="1">
      <alignment vertical="center" wrapText="1"/>
    </xf>
    <xf numFmtId="4" fontId="41" fillId="31" borderId="41" xfId="0" applyNumberFormat="1" applyFont="1" applyFill="1" applyBorder="1" applyAlignment="1">
      <alignment horizontal="right" vertical="center" wrapText="1"/>
    </xf>
    <xf numFmtId="4" fontId="41" fillId="0" borderId="22" xfId="0" applyNumberFormat="1" applyFont="1" applyFill="1" applyBorder="1" applyAlignment="1">
      <alignment vertical="center" wrapText="1"/>
    </xf>
    <xf numFmtId="166" fontId="41" fillId="0" borderId="22" xfId="0" applyNumberFormat="1" applyFont="1" applyFill="1" applyBorder="1" applyAlignment="1">
      <alignment vertical="center" wrapText="1"/>
    </xf>
    <xf numFmtId="179" fontId="41" fillId="23" borderId="42" xfId="0" applyFont="1" applyFill="1" applyBorder="1" applyAlignment="1">
      <alignment horizontal="center" vertical="center" wrapText="1"/>
    </xf>
    <xf numFmtId="185" fontId="40" fillId="0" borderId="16" xfId="495" applyNumberFormat="1" applyFont="1" applyBorder="1" applyAlignment="1">
      <alignment horizontal="left" vertical="center" wrapText="1"/>
    </xf>
    <xf numFmtId="169" fontId="41" fillId="0" borderId="16" xfId="0" applyNumberFormat="1" applyFont="1" applyBorder="1" applyAlignment="1">
      <alignment horizontal="center" vertical="center" wrapText="1"/>
    </xf>
    <xf numFmtId="39" fontId="40" fillId="31" borderId="16" xfId="0" applyNumberFormat="1" applyFont="1" applyFill="1" applyBorder="1" applyAlignment="1">
      <alignment horizontal="right" vertical="center" wrapText="1"/>
    </xf>
    <xf numFmtId="166" fontId="40" fillId="0" borderId="16" xfId="0" applyNumberFormat="1" applyFont="1" applyBorder="1" applyAlignment="1">
      <alignment vertical="center" wrapText="1"/>
    </xf>
    <xf numFmtId="4" fontId="40" fillId="0" borderId="16" xfId="0" applyNumberFormat="1" applyFont="1" applyBorder="1" applyAlignment="1">
      <alignment horizontal="right" vertical="center" wrapText="1"/>
    </xf>
    <xf numFmtId="166" fontId="40" fillId="0" borderId="16" xfId="0" applyNumberFormat="1" applyFont="1" applyBorder="1" applyAlignment="1">
      <alignment horizontal="right" vertical="center" wrapText="1"/>
    </xf>
    <xf numFmtId="4" fontId="40" fillId="31" borderId="16" xfId="0" applyNumberFormat="1" applyFont="1" applyFill="1" applyBorder="1" applyAlignment="1">
      <alignment horizontal="right" vertical="center" wrapText="1"/>
    </xf>
    <xf numFmtId="166" fontId="40" fillId="23" borderId="16" xfId="0" applyNumberFormat="1" applyFont="1" applyFill="1" applyBorder="1" applyAlignment="1">
      <alignment horizontal="right" vertical="center" wrapText="1"/>
    </xf>
    <xf numFmtId="166" fontId="41" fillId="0" borderId="41" xfId="0" applyNumberFormat="1" applyFont="1" applyFill="1" applyBorder="1" applyAlignment="1">
      <alignment horizontal="right" vertical="center" wrapText="1"/>
    </xf>
    <xf numFmtId="185" fontId="40" fillId="0" borderId="18" xfId="495" applyNumberFormat="1" applyFont="1" applyFill="1" applyBorder="1" applyAlignment="1">
      <alignment horizontal="left" vertical="center" wrapText="1"/>
    </xf>
    <xf numFmtId="2" fontId="40" fillId="0" borderId="18" xfId="0" applyNumberFormat="1" applyFont="1" applyFill="1" applyBorder="1" applyAlignment="1">
      <alignment horizontal="justify" vertical="center" wrapText="1"/>
    </xf>
    <xf numFmtId="2" fontId="40" fillId="0" borderId="18" xfId="0" applyNumberFormat="1" applyFont="1" applyFill="1" applyBorder="1" applyAlignment="1">
      <alignment horizontal="center" vertical="center" wrapText="1"/>
    </xf>
    <xf numFmtId="39" fontId="40" fillId="31" borderId="18" xfId="0" applyNumberFormat="1" applyFont="1" applyFill="1" applyBorder="1" applyAlignment="1">
      <alignment horizontal="right" vertical="center" wrapText="1"/>
    </xf>
    <xf numFmtId="4" fontId="40" fillId="0" borderId="18" xfId="0" applyNumberFormat="1" applyFont="1" applyFill="1" applyBorder="1" applyAlignment="1">
      <alignment vertical="center" wrapText="1"/>
    </xf>
    <xf numFmtId="4" fontId="40" fillId="0" borderId="18" xfId="0" applyNumberFormat="1" applyFont="1" applyFill="1" applyBorder="1" applyAlignment="1">
      <alignment horizontal="right" vertical="center" wrapText="1"/>
    </xf>
    <xf numFmtId="166" fontId="40" fillId="0" borderId="18" xfId="0" applyNumberFormat="1" applyFont="1" applyFill="1" applyBorder="1" applyAlignment="1">
      <alignment horizontal="right" vertical="center" wrapText="1"/>
    </xf>
    <xf numFmtId="4" fontId="40" fillId="31" borderId="18" xfId="0" applyNumberFormat="1" applyFont="1" applyFill="1" applyBorder="1" applyAlignment="1">
      <alignment horizontal="right" vertical="center" wrapText="1"/>
    </xf>
    <xf numFmtId="166" fontId="41" fillId="0" borderId="18" xfId="0" applyNumberFormat="1" applyFont="1" applyFill="1" applyBorder="1" applyAlignment="1">
      <alignment horizontal="right" vertical="center" wrapText="1"/>
    </xf>
    <xf numFmtId="185" fontId="41" fillId="0" borderId="18" xfId="495" applyNumberFormat="1" applyFont="1" applyFill="1" applyBorder="1" applyAlignment="1">
      <alignment horizontal="left" vertical="center" wrapText="1"/>
    </xf>
    <xf numFmtId="2" fontId="41" fillId="0" borderId="18" xfId="0" applyNumberFormat="1" applyFont="1" applyFill="1" applyBorder="1" applyAlignment="1">
      <alignment horizontal="justify" vertical="center" wrapText="1"/>
    </xf>
    <xf numFmtId="2" fontId="41" fillId="0" borderId="18" xfId="0" applyNumberFormat="1" applyFont="1" applyFill="1" applyBorder="1" applyAlignment="1">
      <alignment horizontal="center" vertical="center" wrapText="1"/>
    </xf>
    <xf numFmtId="39" fontId="41" fillId="31" borderId="18" xfId="0" applyNumberFormat="1" applyFont="1" applyFill="1" applyBorder="1" applyAlignment="1">
      <alignment horizontal="right" vertical="center" wrapText="1"/>
    </xf>
    <xf numFmtId="4" fontId="41" fillId="0" borderId="18" xfId="495" applyNumberFormat="1" applyFont="1" applyFill="1" applyBorder="1" applyAlignment="1">
      <alignment wrapText="1"/>
    </xf>
    <xf numFmtId="4" fontId="41" fillId="0" borderId="18" xfId="0" applyNumberFormat="1" applyFont="1" applyFill="1" applyBorder="1" applyAlignment="1">
      <alignment horizontal="right" vertical="center" wrapText="1"/>
    </xf>
    <xf numFmtId="4" fontId="41" fillId="31" borderId="18" xfId="0" applyNumberFormat="1" applyFont="1" applyFill="1" applyBorder="1" applyAlignment="1">
      <alignment horizontal="right" vertical="center" wrapText="1"/>
    </xf>
    <xf numFmtId="2" fontId="48" fillId="0" borderId="18" xfId="0" applyNumberFormat="1" applyFont="1" applyFill="1" applyBorder="1" applyAlignment="1">
      <alignment horizontal="justify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vertical="center" wrapText="1"/>
    </xf>
    <xf numFmtId="179" fontId="41" fillId="0" borderId="18" xfId="0" applyFont="1" applyFill="1" applyBorder="1" applyAlignment="1">
      <alignment horizontal="center" vertical="center" wrapText="1"/>
    </xf>
    <xf numFmtId="4" fontId="40" fillId="0" borderId="18" xfId="495" applyNumberFormat="1" applyFont="1" applyFill="1" applyBorder="1" applyAlignment="1">
      <alignment wrapText="1"/>
    </xf>
    <xf numFmtId="4" fontId="41" fillId="0" borderId="18" xfId="0" applyNumberFormat="1" applyFont="1" applyFill="1" applyBorder="1" applyAlignment="1">
      <alignment vertical="center"/>
    </xf>
    <xf numFmtId="166" fontId="41" fillId="0" borderId="18" xfId="0" applyNumberFormat="1" applyFont="1" applyFill="1" applyBorder="1" applyAlignment="1">
      <alignment horizontal="right" vertical="center"/>
    </xf>
    <xf numFmtId="2" fontId="41" fillId="0" borderId="18" xfId="0" applyNumberFormat="1" applyFont="1" applyFill="1" applyBorder="1" applyAlignment="1">
      <alignment horizontal="left" vertical="center"/>
    </xf>
    <xf numFmtId="2" fontId="41" fillId="0" borderId="18" xfId="0" applyNumberFormat="1" applyFont="1" applyFill="1" applyBorder="1" applyAlignment="1">
      <alignment horizontal="left" vertical="center" wrapText="1"/>
    </xf>
    <xf numFmtId="166" fontId="41" fillId="0" borderId="18" xfId="0" applyNumberFormat="1" applyFont="1" applyFill="1" applyBorder="1" applyAlignment="1">
      <alignment vertical="center" wrapText="1"/>
    </xf>
    <xf numFmtId="179" fontId="40" fillId="0" borderId="18" xfId="0" applyFont="1" applyFill="1" applyBorder="1" applyAlignment="1">
      <alignment horizontal="justify" vertical="center" wrapText="1"/>
    </xf>
    <xf numFmtId="179" fontId="40" fillId="0" borderId="18" xfId="0" applyFont="1" applyFill="1" applyBorder="1" applyAlignment="1">
      <alignment horizontal="center" vertical="center" wrapText="1"/>
    </xf>
    <xf numFmtId="177" fontId="48" fillId="0" borderId="28" xfId="495" applyNumberFormat="1" applyFont="1" applyFill="1" applyBorder="1" applyAlignment="1">
      <alignment horizontal="center" vertical="center" wrapText="1"/>
    </xf>
  </cellXfs>
  <cellStyles count="833">
    <cellStyle name="_x0001_" xfId="1"/>
    <cellStyle name="." xfId="2"/>
    <cellStyle name="??" xfId="3"/>
    <cellStyle name="?? [0.00]_List-dwg" xfId="4"/>
    <cellStyle name="?? [0]" xfId="5"/>
    <cellStyle name="?_x001d_??%U©÷u&amp;H©÷9_x0008_? s&#10;_x0007__x0001__x0001_" xfId="6"/>
    <cellStyle name="???? [0.00]_List-dwg" xfId="7"/>
    <cellStyle name="??????????????????? [0]_FTC_OFFER" xfId="8"/>
    <cellStyle name="???????????????????_FTC_OFFER" xfId="9"/>
    <cellStyle name="????_FTC_OFFER" xfId="10"/>
    <cellStyle name="???[0]_Book1" xfId="11"/>
    <cellStyle name="???_???" xfId="12"/>
    <cellStyle name="??_ ??? ???? " xfId="13"/>
    <cellStyle name="??A? [0]_laroux_1_¢¬???¢â? " xfId="14"/>
    <cellStyle name="??A?_laroux_1_¢¬???¢â? " xfId="15"/>
    <cellStyle name="?¡±¢¥?_?¨ù??¢´¢¥_¢¬???¢â? " xfId="16"/>
    <cellStyle name="?ðÇ%U?&amp;H?_x0008_?s&#10;_x0007__x0001__x0001_" xfId="17"/>
    <cellStyle name="_Book1" xfId="18"/>
    <cellStyle name="_Book1_1" xfId="19"/>
    <cellStyle name="_Book1_BC-QT-WB-dthao" xfId="20"/>
    <cellStyle name="_Book1_DT truong thinh phu" xfId="21"/>
    <cellStyle name="_Book1_TH KHAI TOAN THU THIEM cac tuyen TT noi" xfId="22"/>
    <cellStyle name="_DT truong thinh phu" xfId="23"/>
    <cellStyle name="_KT (2)" xfId="24"/>
    <cellStyle name="_KT (2)_1" xfId="25"/>
    <cellStyle name="_KT (2)_1_Lora-tungchau" xfId="26"/>
    <cellStyle name="_KT (2)_1_Qt-HT3PQ1(CauKho)" xfId="27"/>
    <cellStyle name="_KT (2)_1_Qt-HT3PQ1(CauKho)_Book1" xfId="28"/>
    <cellStyle name="_KT (2)_1_Qt-HT3PQ1(CauKho)_Don gia quy 3 nam 2003 - Ban Dien Luc" xfId="29"/>
    <cellStyle name="_KT (2)_1_Qt-HT3PQ1(CauKho)_NC-VL2-2003" xfId="30"/>
    <cellStyle name="_KT (2)_1_Qt-HT3PQ1(CauKho)_NC-VL2-2003_1" xfId="31"/>
    <cellStyle name="_KT (2)_1_Qt-HT3PQ1(CauKho)_XL4Test5" xfId="32"/>
    <cellStyle name="_KT (2)_1_" xfId="33"/>
    <cellStyle name="_KT (2)_2" xfId="34"/>
    <cellStyle name="_KT (2)_2_TG-TH" xfId="35"/>
    <cellStyle name="_KT (2)_2_TG-TH_BAO CAO KLCT PT2000" xfId="36"/>
    <cellStyle name="_KT (2)_2_TG-TH_BAO CAO PT2000" xfId="37"/>
    <cellStyle name="_KT (2)_2_TG-TH_BAO CAO PT2000_Book1" xfId="38"/>
    <cellStyle name="_KT (2)_2_TG-TH_Bao cao XDCB 2001 - T11 KH dieu chinh 20-11-THAI" xfId="39"/>
    <cellStyle name="_KT (2)_2_TG-TH_Book1" xfId="40"/>
    <cellStyle name="_KT (2)_2_TG-TH_Book1_1" xfId="41"/>
    <cellStyle name="_KT (2)_2_TG-TH_Book1_1_DanhMucDonGiaVTTB_Dien_TAM" xfId="42"/>
    <cellStyle name="_KT (2)_2_TG-TH_Book1_2" xfId="43"/>
    <cellStyle name="_KT (2)_2_TG-TH_Book1_3" xfId="44"/>
    <cellStyle name="_KT (2)_2_TG-TH_Book1_3_DT truong thinh phu" xfId="45"/>
    <cellStyle name="_KT (2)_2_TG-TH_Book1_3_XL4Test5" xfId="46"/>
    <cellStyle name="_KT (2)_2_TG-TH_Book1_DanhMucDonGiaVTTB_Dien_TAM" xfId="47"/>
    <cellStyle name="_KT (2)_2_TG-TH_Book1_" xfId="48"/>
    <cellStyle name="_KT (2)_2_TG-TH_Dcdtoan-bcnckt " xfId="49"/>
    <cellStyle name="_KT (2)_2_TG-TH_DN_MTP" xfId="50"/>
    <cellStyle name="_KT (2)_2_TG-TH_Dongia2-2003" xfId="51"/>
    <cellStyle name="_KT (2)_2_TG-TH_Dongia2-2003_DT truong thinh phu" xfId="52"/>
    <cellStyle name="_KT (2)_2_TG-TH_DT truong thinh phu" xfId="53"/>
    <cellStyle name="_KT (2)_2_TG-TH_DTCDT MR.2N110.HOCMON.TDTOAN.CCUNG" xfId="54"/>
    <cellStyle name="_KT (2)_2_TG-TH_Lora-tungchau" xfId="55"/>
    <cellStyle name="_KT (2)_2_TG-TH_moi" xfId="56"/>
    <cellStyle name="_KT (2)_2_TG-TH_PGIA-phieu tham tra Kho bac" xfId="57"/>
    <cellStyle name="_KT (2)_2_TG-TH_PT02-02" xfId="58"/>
    <cellStyle name="_KT (2)_2_TG-TH_PT02-02_Book1" xfId="59"/>
    <cellStyle name="_KT (2)_2_TG-TH_PT02-03" xfId="60"/>
    <cellStyle name="_KT (2)_2_TG-TH_PT02-03_Book1" xfId="61"/>
    <cellStyle name="_KT (2)_2_TG-TH_Qt-HT3PQ1(CauKho)" xfId="62"/>
    <cellStyle name="_KT (2)_2_TG-TH_Qt-HT3PQ1(CauKho)_Book1" xfId="63"/>
    <cellStyle name="_KT (2)_2_TG-TH_Qt-HT3PQ1(CauKho)_Don gia quy 3 nam 2003 - Ban Dien Luc" xfId="64"/>
    <cellStyle name="_KT (2)_2_TG-TH_Qt-HT3PQ1(CauKho)_NC-VL2-2003" xfId="65"/>
    <cellStyle name="_KT (2)_2_TG-TH_Qt-HT3PQ1(CauKho)_NC-VL2-2003_1" xfId="66"/>
    <cellStyle name="_KT (2)_2_TG-TH_Qt-HT3PQ1(CauKho)_XL4Test5" xfId="67"/>
    <cellStyle name="_KT (2)_2_TG-TH_Sheet2" xfId="68"/>
    <cellStyle name="_KT (2)_2_TG-TH_XL4Poppy" xfId="69"/>
    <cellStyle name="_KT (2)_2_TG-TH_XL4Test5" xfId="70"/>
    <cellStyle name="_KT (2)_2_TG-TH_" xfId="71"/>
    <cellStyle name="_KT (2)_3" xfId="72"/>
    <cellStyle name="_KT (2)_3_TG-TH" xfId="73"/>
    <cellStyle name="_KT (2)_3_TG-TH_Book1" xfId="74"/>
    <cellStyle name="_KT (2)_3_TG-TH_Book1_BC-QT-WB-dthao" xfId="75"/>
    <cellStyle name="_KT (2)_3_TG-TH_Lora-tungchau" xfId="76"/>
    <cellStyle name="_KT (2)_3_TG-TH_PERSONAL" xfId="77"/>
    <cellStyle name="_KT (2)_3_TG-TH_PERSONAL_Book1" xfId="78"/>
    <cellStyle name="_KT (2)_3_TG-TH_PERSONAL_HTQ.8 GD1" xfId="79"/>
    <cellStyle name="_KT (2)_3_TG-TH_PERSONAL_HTQ.8 GD1_Book1" xfId="80"/>
    <cellStyle name="_KT (2)_3_TG-TH_PERSONAL_HTQ.8 GD1_Don gia quy 3 nam 2003 - Ban Dien Luc" xfId="81"/>
    <cellStyle name="_KT (2)_3_TG-TH_PERSONAL_HTQ.8 GD1_NC-VL2-2003" xfId="82"/>
    <cellStyle name="_KT (2)_3_TG-TH_PERSONAL_HTQ.8 GD1_NC-VL2-2003_1" xfId="83"/>
    <cellStyle name="_KT (2)_3_TG-TH_PERSONAL_HTQ.8 GD1_XL4Test5" xfId="84"/>
    <cellStyle name="_KT (2)_3_TG-TH_PERSONAL_Tong hop KHCB 2001" xfId="85"/>
    <cellStyle name="_KT (2)_3_TG-TH_PERSONAL_" xfId="86"/>
    <cellStyle name="_KT (2)_3_TG-TH_Qt-HT3PQ1(CauKho)" xfId="87"/>
    <cellStyle name="_KT (2)_3_TG-TH_Qt-HT3PQ1(CauKho)_Book1" xfId="88"/>
    <cellStyle name="_KT (2)_3_TG-TH_Qt-HT3PQ1(CauKho)_Don gia quy 3 nam 2003 - Ban Dien Luc" xfId="89"/>
    <cellStyle name="_KT (2)_3_TG-TH_Qt-HT3PQ1(CauKho)_NC-VL2-2003" xfId="90"/>
    <cellStyle name="_KT (2)_3_TG-TH_Qt-HT3PQ1(CauKho)_NC-VL2-2003_1" xfId="91"/>
    <cellStyle name="_KT (2)_3_TG-TH_Qt-HT3PQ1(CauKho)_XL4Test5" xfId="92"/>
    <cellStyle name="_KT (2)_3_TG-TH_" xfId="93"/>
    <cellStyle name="_KT (2)_4" xfId="94"/>
    <cellStyle name="_KT (2)_4_BAO CAO KLCT PT2000" xfId="95"/>
    <cellStyle name="_KT (2)_4_BAO CAO PT2000" xfId="96"/>
    <cellStyle name="_KT (2)_4_BAO CAO PT2000_Book1" xfId="97"/>
    <cellStyle name="_KT (2)_4_Bao cao XDCB 2001 - T11 KH dieu chinh 20-11-THAI" xfId="98"/>
    <cellStyle name="_KT (2)_4_Book1" xfId="99"/>
    <cellStyle name="_KT (2)_4_Book1_1" xfId="100"/>
    <cellStyle name="_KT (2)_4_Book1_1_DanhMucDonGiaVTTB_Dien_TAM" xfId="101"/>
    <cellStyle name="_KT (2)_4_Book1_2" xfId="102"/>
    <cellStyle name="_KT (2)_4_Book1_3" xfId="103"/>
    <cellStyle name="_KT (2)_4_Book1_3_DT truong thinh phu" xfId="104"/>
    <cellStyle name="_KT (2)_4_Book1_3_XL4Test5" xfId="105"/>
    <cellStyle name="_KT (2)_4_Book1_DanhMucDonGiaVTTB_Dien_TAM" xfId="106"/>
    <cellStyle name="_KT (2)_4_Book1_" xfId="107"/>
    <cellStyle name="_KT (2)_4_Dcdtoan-bcnckt " xfId="108"/>
    <cellStyle name="_KT (2)_4_DN_MTP" xfId="109"/>
    <cellStyle name="_KT (2)_4_Dongia2-2003" xfId="110"/>
    <cellStyle name="_KT (2)_4_Dongia2-2003_DT truong thinh phu" xfId="111"/>
    <cellStyle name="_KT (2)_4_DT truong thinh phu" xfId="112"/>
    <cellStyle name="_KT (2)_4_DTCDT MR.2N110.HOCMON.TDTOAN.CCUNG" xfId="113"/>
    <cellStyle name="_KT (2)_4_Lora-tungchau" xfId="114"/>
    <cellStyle name="_KT (2)_4_moi" xfId="115"/>
    <cellStyle name="_KT (2)_4_PGIA-phieu tham tra Kho bac" xfId="116"/>
    <cellStyle name="_KT (2)_4_PT02-02" xfId="117"/>
    <cellStyle name="_KT (2)_4_PT02-02_Book1" xfId="118"/>
    <cellStyle name="_KT (2)_4_PT02-03" xfId="119"/>
    <cellStyle name="_KT (2)_4_PT02-03_Book1" xfId="120"/>
    <cellStyle name="_KT (2)_4_Qt-HT3PQ1(CauKho)" xfId="121"/>
    <cellStyle name="_KT (2)_4_Qt-HT3PQ1(CauKho)_Book1" xfId="122"/>
    <cellStyle name="_KT (2)_4_Qt-HT3PQ1(CauKho)_Don gia quy 3 nam 2003 - Ban Dien Luc" xfId="123"/>
    <cellStyle name="_KT (2)_4_Qt-HT3PQ1(CauKho)_NC-VL2-2003" xfId="124"/>
    <cellStyle name="_KT (2)_4_Qt-HT3PQ1(CauKho)_NC-VL2-2003_1" xfId="125"/>
    <cellStyle name="_KT (2)_4_Qt-HT3PQ1(CauKho)_XL4Test5" xfId="126"/>
    <cellStyle name="_KT (2)_4_Sheet2" xfId="127"/>
    <cellStyle name="_KT (2)_4_TG-TH" xfId="128"/>
    <cellStyle name="_KT (2)_4_XL4Poppy" xfId="129"/>
    <cellStyle name="_KT (2)_4_XL4Test5" xfId="130"/>
    <cellStyle name="_KT (2)_4_" xfId="131"/>
    <cellStyle name="_KT (2)_5" xfId="132"/>
    <cellStyle name="_KT (2)_5_BAO CAO KLCT PT2000" xfId="133"/>
    <cellStyle name="_KT (2)_5_BAO CAO PT2000" xfId="134"/>
    <cellStyle name="_KT (2)_5_BAO CAO PT2000_Book1" xfId="135"/>
    <cellStyle name="_KT (2)_5_Bao cao XDCB 2001 - T11 KH dieu chinh 20-11-THAI" xfId="136"/>
    <cellStyle name="_KT (2)_5_Book1" xfId="137"/>
    <cellStyle name="_KT (2)_5_Book1_1" xfId="138"/>
    <cellStyle name="_KT (2)_5_Book1_1_DanhMucDonGiaVTTB_Dien_TAM" xfId="139"/>
    <cellStyle name="_KT (2)_5_Book1_2" xfId="140"/>
    <cellStyle name="_KT (2)_5_Book1_3" xfId="141"/>
    <cellStyle name="_KT (2)_5_Book1_3_DT truong thinh phu" xfId="142"/>
    <cellStyle name="_KT (2)_5_Book1_3_XL4Test5" xfId="143"/>
    <cellStyle name="_KT (2)_5_Book1_BC-QT-WB-dthao" xfId="144"/>
    <cellStyle name="_KT (2)_5_Book1_DanhMucDonGiaVTTB_Dien_TAM" xfId="145"/>
    <cellStyle name="_KT (2)_5_Book1_" xfId="146"/>
    <cellStyle name="_KT (2)_5_Dcdtoan-bcnckt " xfId="147"/>
    <cellStyle name="_KT (2)_5_DN_MTP" xfId="148"/>
    <cellStyle name="_KT (2)_5_Dongia2-2003" xfId="149"/>
    <cellStyle name="_KT (2)_5_Dongia2-2003_DT truong thinh phu" xfId="150"/>
    <cellStyle name="_KT (2)_5_DT truong thinh phu" xfId="151"/>
    <cellStyle name="_KT (2)_5_DTCDT MR.2N110.HOCMON.TDTOAN.CCUNG" xfId="152"/>
    <cellStyle name="_KT (2)_5_Lora-tungchau" xfId="153"/>
    <cellStyle name="_KT (2)_5_moi" xfId="154"/>
    <cellStyle name="_KT (2)_5_PGIA-phieu tham tra Kho bac" xfId="155"/>
    <cellStyle name="_KT (2)_5_PT02-02" xfId="156"/>
    <cellStyle name="_KT (2)_5_PT02-02_Book1" xfId="157"/>
    <cellStyle name="_KT (2)_5_PT02-03" xfId="158"/>
    <cellStyle name="_KT (2)_5_PT02-03_Book1" xfId="159"/>
    <cellStyle name="_KT (2)_5_Qt-HT3PQ1(CauKho)" xfId="160"/>
    <cellStyle name="_KT (2)_5_Qt-HT3PQ1(CauKho)_Book1" xfId="161"/>
    <cellStyle name="_KT (2)_5_Qt-HT3PQ1(CauKho)_Don gia quy 3 nam 2003 - Ban Dien Luc" xfId="162"/>
    <cellStyle name="_KT (2)_5_Qt-HT3PQ1(CauKho)_NC-VL2-2003" xfId="163"/>
    <cellStyle name="_KT (2)_5_Qt-HT3PQ1(CauKho)_NC-VL2-2003_1" xfId="164"/>
    <cellStyle name="_KT (2)_5_Qt-HT3PQ1(CauKho)_XL4Test5" xfId="165"/>
    <cellStyle name="_KT (2)_5_Sheet2" xfId="166"/>
    <cellStyle name="_KT (2)_5_XL4Poppy" xfId="167"/>
    <cellStyle name="_KT (2)_5_XL4Test5" xfId="168"/>
    <cellStyle name="_KT (2)_5_" xfId="169"/>
    <cellStyle name="_KT (2)_Book1" xfId="170"/>
    <cellStyle name="_KT (2)_Book1_BC-QT-WB-dthao" xfId="171"/>
    <cellStyle name="_KT (2)_Lora-tungchau" xfId="172"/>
    <cellStyle name="_KT (2)_PERSONAL" xfId="173"/>
    <cellStyle name="_KT (2)_PERSONAL_Book1" xfId="174"/>
    <cellStyle name="_KT (2)_PERSONAL_HTQ.8 GD1" xfId="175"/>
    <cellStyle name="_KT (2)_PERSONAL_HTQ.8 GD1_Book1" xfId="176"/>
    <cellStyle name="_KT (2)_PERSONAL_HTQ.8 GD1_Don gia quy 3 nam 2003 - Ban Dien Luc" xfId="177"/>
    <cellStyle name="_KT (2)_PERSONAL_HTQ.8 GD1_NC-VL2-2003" xfId="178"/>
    <cellStyle name="_KT (2)_PERSONAL_HTQ.8 GD1_NC-VL2-2003_1" xfId="179"/>
    <cellStyle name="_KT (2)_PERSONAL_HTQ.8 GD1_XL4Test5" xfId="180"/>
    <cellStyle name="_KT (2)_PERSONAL_Tong hop KHCB 2001" xfId="181"/>
    <cellStyle name="_KT (2)_PERSONAL_" xfId="182"/>
    <cellStyle name="_KT (2)_Qt-HT3PQ1(CauKho)" xfId="183"/>
    <cellStyle name="_KT (2)_Qt-HT3PQ1(CauKho)_Book1" xfId="184"/>
    <cellStyle name="_KT (2)_Qt-HT3PQ1(CauKho)_Don gia quy 3 nam 2003 - Ban Dien Luc" xfId="185"/>
    <cellStyle name="_KT (2)_Qt-HT3PQ1(CauKho)_NC-VL2-2003" xfId="186"/>
    <cellStyle name="_KT (2)_Qt-HT3PQ1(CauKho)_NC-VL2-2003_1" xfId="187"/>
    <cellStyle name="_KT (2)_Qt-HT3PQ1(CauKho)_XL4Test5" xfId="188"/>
    <cellStyle name="_KT (2)_TG-TH" xfId="189"/>
    <cellStyle name="_KT (2)_" xfId="190"/>
    <cellStyle name="_KT_TG" xfId="191"/>
    <cellStyle name="_KT_TG_1" xfId="192"/>
    <cellStyle name="_KT_TG_1_BAO CAO KLCT PT2000" xfId="193"/>
    <cellStyle name="_KT_TG_1_BAO CAO PT2000" xfId="194"/>
    <cellStyle name="_KT_TG_1_BAO CAO PT2000_Book1" xfId="195"/>
    <cellStyle name="_KT_TG_1_Bao cao XDCB 2001 - T11 KH dieu chinh 20-11-THAI" xfId="196"/>
    <cellStyle name="_KT_TG_1_Book1" xfId="197"/>
    <cellStyle name="_KT_TG_1_Book1_1" xfId="198"/>
    <cellStyle name="_KT_TG_1_Book1_1_DanhMucDonGiaVTTB_Dien_TAM" xfId="199"/>
    <cellStyle name="_KT_TG_1_Book1_2" xfId="200"/>
    <cellStyle name="_KT_TG_1_Book1_3" xfId="201"/>
    <cellStyle name="_KT_TG_1_Book1_3_DT truong thinh phu" xfId="202"/>
    <cellStyle name="_KT_TG_1_Book1_3_XL4Test5" xfId="203"/>
    <cellStyle name="_KT_TG_1_Book1_BC-QT-WB-dthao" xfId="204"/>
    <cellStyle name="_KT_TG_1_Book1_DanhMucDonGiaVTTB_Dien_TAM" xfId="205"/>
    <cellStyle name="_KT_TG_1_Book1_" xfId="206"/>
    <cellStyle name="_KT_TG_1_Dcdtoan-bcnckt " xfId="207"/>
    <cellStyle name="_KT_TG_1_DN_MTP" xfId="208"/>
    <cellStyle name="_KT_TG_1_Dongia2-2003" xfId="209"/>
    <cellStyle name="_KT_TG_1_Dongia2-2003_DT truong thinh phu" xfId="210"/>
    <cellStyle name="_KT_TG_1_DT truong thinh phu" xfId="211"/>
    <cellStyle name="_KT_TG_1_DTCDT MR.2N110.HOCMON.TDTOAN.CCUNG" xfId="212"/>
    <cellStyle name="_KT_TG_1_Lora-tungchau" xfId="213"/>
    <cellStyle name="_KT_TG_1_moi" xfId="214"/>
    <cellStyle name="_KT_TG_1_PGIA-phieu tham tra Kho bac" xfId="215"/>
    <cellStyle name="_KT_TG_1_PT02-02" xfId="216"/>
    <cellStyle name="_KT_TG_1_PT02-02_Book1" xfId="217"/>
    <cellStyle name="_KT_TG_1_PT02-03" xfId="218"/>
    <cellStyle name="_KT_TG_1_PT02-03_Book1" xfId="219"/>
    <cellStyle name="_KT_TG_1_Qt-HT3PQ1(CauKho)" xfId="220"/>
    <cellStyle name="_KT_TG_1_Qt-HT3PQ1(CauKho)_Book1" xfId="221"/>
    <cellStyle name="_KT_TG_1_Qt-HT3PQ1(CauKho)_Don gia quy 3 nam 2003 - Ban Dien Luc" xfId="222"/>
    <cellStyle name="_KT_TG_1_Qt-HT3PQ1(CauKho)_NC-VL2-2003" xfId="223"/>
    <cellStyle name="_KT_TG_1_Qt-HT3PQ1(CauKho)_NC-VL2-2003_1" xfId="224"/>
    <cellStyle name="_KT_TG_1_Qt-HT3PQ1(CauKho)_XL4Test5" xfId="225"/>
    <cellStyle name="_KT_TG_1_Sheet2" xfId="226"/>
    <cellStyle name="_KT_TG_1_XL4Poppy" xfId="227"/>
    <cellStyle name="_KT_TG_1_XL4Test5" xfId="228"/>
    <cellStyle name="_KT_TG_1_" xfId="229"/>
    <cellStyle name="_KT_TG_2" xfId="230"/>
    <cellStyle name="_KT_TG_2_BAO CAO KLCT PT2000" xfId="231"/>
    <cellStyle name="_KT_TG_2_BAO CAO PT2000" xfId="232"/>
    <cellStyle name="_KT_TG_2_BAO CAO PT2000_Book1" xfId="233"/>
    <cellStyle name="_KT_TG_2_Bao cao XDCB 2001 - T11 KH dieu chinh 20-11-THAI" xfId="234"/>
    <cellStyle name="_KT_TG_2_Book1" xfId="235"/>
    <cellStyle name="_KT_TG_2_Book1_1" xfId="236"/>
    <cellStyle name="_KT_TG_2_Book1_1_DanhMucDonGiaVTTB_Dien_TAM" xfId="237"/>
    <cellStyle name="_KT_TG_2_Book1_2" xfId="238"/>
    <cellStyle name="_KT_TG_2_Book1_3" xfId="239"/>
    <cellStyle name="_KT_TG_2_Book1_3_DT truong thinh phu" xfId="240"/>
    <cellStyle name="_KT_TG_2_Book1_3_XL4Test5" xfId="241"/>
    <cellStyle name="_KT_TG_2_Book1_DanhMucDonGiaVTTB_Dien_TAM" xfId="242"/>
    <cellStyle name="_KT_TG_2_Book1_" xfId="243"/>
    <cellStyle name="_KT_TG_2_Dcdtoan-bcnckt " xfId="244"/>
    <cellStyle name="_KT_TG_2_DN_MTP" xfId="245"/>
    <cellStyle name="_KT_TG_2_Dongia2-2003" xfId="246"/>
    <cellStyle name="_KT_TG_2_Dongia2-2003_DT truong thinh phu" xfId="247"/>
    <cellStyle name="_KT_TG_2_DT truong thinh phu" xfId="248"/>
    <cellStyle name="_KT_TG_2_DTCDT MR.2N110.HOCMON.TDTOAN.CCUNG" xfId="249"/>
    <cellStyle name="_KT_TG_2_Lora-tungchau" xfId="250"/>
    <cellStyle name="_KT_TG_2_moi" xfId="251"/>
    <cellStyle name="_KT_TG_2_PGIA-phieu tham tra Kho bac" xfId="252"/>
    <cellStyle name="_KT_TG_2_PT02-02" xfId="253"/>
    <cellStyle name="_KT_TG_2_PT02-02_Book1" xfId="254"/>
    <cellStyle name="_KT_TG_2_PT02-03" xfId="255"/>
    <cellStyle name="_KT_TG_2_PT02-03_Book1" xfId="256"/>
    <cellStyle name="_KT_TG_2_Qt-HT3PQ1(CauKho)" xfId="257"/>
    <cellStyle name="_KT_TG_2_Qt-HT3PQ1(CauKho)_Book1" xfId="258"/>
    <cellStyle name="_KT_TG_2_Qt-HT3PQ1(CauKho)_Don gia quy 3 nam 2003 - Ban Dien Luc" xfId="259"/>
    <cellStyle name="_KT_TG_2_Qt-HT3PQ1(CauKho)_NC-VL2-2003" xfId="260"/>
    <cellStyle name="_KT_TG_2_Qt-HT3PQ1(CauKho)_NC-VL2-2003_1" xfId="261"/>
    <cellStyle name="_KT_TG_2_Qt-HT3PQ1(CauKho)_XL4Test5" xfId="262"/>
    <cellStyle name="_KT_TG_2_Sheet2" xfId="263"/>
    <cellStyle name="_KT_TG_2_XL4Poppy" xfId="264"/>
    <cellStyle name="_KT_TG_2_XL4Test5" xfId="265"/>
    <cellStyle name="_KT_TG_2_" xfId="266"/>
    <cellStyle name="_KT_TG_3" xfId="267"/>
    <cellStyle name="_KT_TG_4" xfId="268"/>
    <cellStyle name="_KT_TG_4_Lora-tungchau" xfId="269"/>
    <cellStyle name="_KT_TG_4_Qt-HT3PQ1(CauKho)" xfId="270"/>
    <cellStyle name="_KT_TG_4_Qt-HT3PQ1(CauKho)_Book1" xfId="271"/>
    <cellStyle name="_KT_TG_4_Qt-HT3PQ1(CauKho)_Don gia quy 3 nam 2003 - Ban Dien Luc" xfId="272"/>
    <cellStyle name="_KT_TG_4_Qt-HT3PQ1(CauKho)_NC-VL2-2003" xfId="273"/>
    <cellStyle name="_KT_TG_4_Qt-HT3PQ1(CauKho)_NC-VL2-2003_1" xfId="274"/>
    <cellStyle name="_KT_TG_4_Qt-HT3PQ1(CauKho)_XL4Test5" xfId="275"/>
    <cellStyle name="_KT_TG_4_" xfId="276"/>
    <cellStyle name="_Lora-tungchau" xfId="277"/>
    <cellStyle name="_PERSONAL" xfId="278"/>
    <cellStyle name="_PERSONAL_Book1" xfId="279"/>
    <cellStyle name="_PERSONAL_HTQ.8 GD1" xfId="280"/>
    <cellStyle name="_PERSONAL_HTQ.8 GD1_Book1" xfId="281"/>
    <cellStyle name="_PERSONAL_HTQ.8 GD1_Don gia quy 3 nam 2003 - Ban Dien Luc" xfId="282"/>
    <cellStyle name="_PERSONAL_HTQ.8 GD1_NC-VL2-2003" xfId="283"/>
    <cellStyle name="_PERSONAL_HTQ.8 GD1_NC-VL2-2003_1" xfId="284"/>
    <cellStyle name="_PERSONAL_HTQ.8 GD1_XL4Test5" xfId="285"/>
    <cellStyle name="_PERSONAL_Tong hop KHCB 2001" xfId="286"/>
    <cellStyle name="_PERSONAL_" xfId="287"/>
    <cellStyle name="_Qt-HT3PQ1(CauKho)" xfId="288"/>
    <cellStyle name="_Qt-HT3PQ1(CauKho)_Book1" xfId="289"/>
    <cellStyle name="_Qt-HT3PQ1(CauKho)_Don gia quy 3 nam 2003 - Ban Dien Luc" xfId="290"/>
    <cellStyle name="_Qt-HT3PQ1(CauKho)_NC-VL2-2003" xfId="291"/>
    <cellStyle name="_Qt-HT3PQ1(CauKho)_NC-VL2-2003_1" xfId="292"/>
    <cellStyle name="_Qt-HT3PQ1(CauKho)_XL4Test5" xfId="293"/>
    <cellStyle name="_TG-TH" xfId="294"/>
    <cellStyle name="_TG-TH_1" xfId="295"/>
    <cellStyle name="_TG-TH_1_BAO CAO KLCT PT2000" xfId="296"/>
    <cellStyle name="_TG-TH_1_BAO CAO PT2000" xfId="297"/>
    <cellStyle name="_TG-TH_1_BAO CAO PT2000_Book1" xfId="298"/>
    <cellStyle name="_TG-TH_1_Bao cao XDCB 2001 - T11 KH dieu chinh 20-11-THAI" xfId="299"/>
    <cellStyle name="_TG-TH_1_Book1" xfId="300"/>
    <cellStyle name="_TG-TH_1_Book1_1" xfId="301"/>
    <cellStyle name="_TG-TH_1_Book1_1_DanhMucDonGiaVTTB_Dien_TAM" xfId="302"/>
    <cellStyle name="_TG-TH_1_Book1_2" xfId="303"/>
    <cellStyle name="_TG-TH_1_Book1_3" xfId="304"/>
    <cellStyle name="_TG-TH_1_Book1_3_DT truong thinh phu" xfId="305"/>
    <cellStyle name="_TG-TH_1_Book1_3_XL4Test5" xfId="306"/>
    <cellStyle name="_TG-TH_1_Book1_BC-QT-WB-dthao" xfId="307"/>
    <cellStyle name="_TG-TH_1_Book1_DanhMucDonGiaVTTB_Dien_TAM" xfId="308"/>
    <cellStyle name="_TG-TH_1_Book1_" xfId="309"/>
    <cellStyle name="_TG-TH_1_Dcdtoan-bcnckt " xfId="310"/>
    <cellStyle name="_TG-TH_1_DN_MTP" xfId="311"/>
    <cellStyle name="_TG-TH_1_Dongia2-2003" xfId="312"/>
    <cellStyle name="_TG-TH_1_Dongia2-2003_DT truong thinh phu" xfId="313"/>
    <cellStyle name="_TG-TH_1_DT truong thinh phu" xfId="314"/>
    <cellStyle name="_TG-TH_1_DTCDT MR.2N110.HOCMON.TDTOAN.CCUNG" xfId="315"/>
    <cellStyle name="_TG-TH_1_Lora-tungchau" xfId="316"/>
    <cellStyle name="_TG-TH_1_moi" xfId="317"/>
    <cellStyle name="_TG-TH_1_PGIA-phieu tham tra Kho bac" xfId="318"/>
    <cellStyle name="_TG-TH_1_PT02-02" xfId="319"/>
    <cellStyle name="_TG-TH_1_PT02-02_Book1" xfId="320"/>
    <cellStyle name="_TG-TH_1_PT02-03_Book1" xfId="321"/>
    <cellStyle name="_TG-TH_1_Qt-HT3PQ1(CauKho)" xfId="322"/>
    <cellStyle name="_TG-TH_1_Qt-HT3PQ1(CauKho)_Book1" xfId="323"/>
    <cellStyle name="_TG-TH_1_Qt-HT3PQ1(CauKho)_Don gia quy 3 nam 2003 - Ban Dien Luc" xfId="324"/>
    <cellStyle name="_TG-TH_1_Qt-HT3PQ1(CauKho)_NC-VL2-2003" xfId="325"/>
    <cellStyle name="_TG-TH_1_Qt-HT3PQ1(CauKho)_NC-VL2-2003_1" xfId="326"/>
    <cellStyle name="_TG-TH_1_Qt-HT3PQ1(CauKho)_XL4Test5" xfId="327"/>
    <cellStyle name="_TG-TH_1_Sheet2" xfId="328"/>
    <cellStyle name="_TG-TH_1_XL4Poppy" xfId="329"/>
    <cellStyle name="_TG-TH_1_XL4Test5" xfId="330"/>
    <cellStyle name="_TG-TH_1_" xfId="331"/>
    <cellStyle name="_TG-TH_2" xfId="332"/>
    <cellStyle name="_TG-TH_2_BAO CAO KLCT PT2000" xfId="333"/>
    <cellStyle name="_TG-TH_2_BAO CAO PT2000" xfId="334"/>
    <cellStyle name="_TG-TH_2_BAO CAO PT2000_Book1" xfId="335"/>
    <cellStyle name="_TG-TH_2_Bao cao XDCB 2001 - T11 KH dieu chinh 20-11-THAI" xfId="336"/>
    <cellStyle name="_TG-TH_2_Book1" xfId="337"/>
    <cellStyle name="_TG-TH_2_Book1_1" xfId="338"/>
    <cellStyle name="_TG-TH_2_Book1_1_DanhMucDonGiaVTTB_Dien_TAM" xfId="339"/>
    <cellStyle name="_TG-TH_2_Book1_2" xfId="340"/>
    <cellStyle name="_TG-TH_2_Book1_3" xfId="341"/>
    <cellStyle name="_TG-TH_2_Book1_3_DT truong thinh phu" xfId="342"/>
    <cellStyle name="_TG-TH_2_Book1_3_XL4Test5" xfId="343"/>
    <cellStyle name="_TG-TH_2_Book1_DanhMucDonGiaVTTB_Dien_TAM" xfId="344"/>
    <cellStyle name="_TG-TH_2_Book1_" xfId="345"/>
    <cellStyle name="_TG-TH_2_Dcdtoan-bcnckt " xfId="346"/>
    <cellStyle name="_TG-TH_2_DN_MTP" xfId="347"/>
    <cellStyle name="_TG-TH_2_Dongia2-2003" xfId="348"/>
    <cellStyle name="_TG-TH_2_Dongia2-2003_DT truong thinh phu" xfId="349"/>
    <cellStyle name="_TG-TH_2_DT truong thinh phu" xfId="350"/>
    <cellStyle name="_TG-TH_2_DTCDT MR.2N110.HOCMON.TDTOAN.CCUNG" xfId="351"/>
    <cellStyle name="_TG-TH_2_Lora-tungchau" xfId="352"/>
    <cellStyle name="_TG-TH_2_moi" xfId="353"/>
    <cellStyle name="_TG-TH_2_PGIA-phieu tham tra Kho bac" xfId="354"/>
    <cellStyle name="_TG-TH_2_PT02-02" xfId="355"/>
    <cellStyle name="_TG-TH_2_PT02-02_Book1" xfId="356"/>
    <cellStyle name="_TG-TH_2_PT02-03" xfId="357"/>
    <cellStyle name="_TG-TH_2_PT02-03_Book1" xfId="358"/>
    <cellStyle name="_TG-TH_2_Qt-HT3PQ1(CauKho)" xfId="359"/>
    <cellStyle name="_TG-TH_2_Qt-HT3PQ1(CauKho)_Book1" xfId="360"/>
    <cellStyle name="_TG-TH_2_Qt-HT3PQ1(CauKho)_Don gia quy 3 nam 2003 - Ban Dien Luc" xfId="361"/>
    <cellStyle name="_TG-TH_2_Qt-HT3PQ1(CauKho)_NC-VL2-2003" xfId="362"/>
    <cellStyle name="_TG-TH_2_Qt-HT3PQ1(CauKho)_NC-VL2-2003_1" xfId="363"/>
    <cellStyle name="_TG-TH_2_Qt-HT3PQ1(CauKho)_XL4Test5" xfId="364"/>
    <cellStyle name="_TG-TH_2_Sheet2" xfId="365"/>
    <cellStyle name="_TG-TH_2_XL4Poppy" xfId="366"/>
    <cellStyle name="_TG-TH_2_XL4Test5" xfId="367"/>
    <cellStyle name="_TG-TH_2_" xfId="368"/>
    <cellStyle name="_TG-TH_3" xfId="369"/>
    <cellStyle name="_TG-TH_3_Lora-tungchau" xfId="370"/>
    <cellStyle name="_TG-TH_3_Qt-HT3PQ1(CauKho)" xfId="371"/>
    <cellStyle name="_TG-TH_3_Qt-HT3PQ1(CauKho)_Book1" xfId="372"/>
    <cellStyle name="_TG-TH_3_Qt-HT3PQ1(CauKho)_Don gia quy 3 nam 2003 - Ban Dien Luc" xfId="373"/>
    <cellStyle name="_TG-TH_3_Qt-HT3PQ1(CauKho)_NC-VL2-2003" xfId="374"/>
    <cellStyle name="_TG-TH_3_Qt-HT3PQ1(CauKho)_NC-VL2-2003_1" xfId="375"/>
    <cellStyle name="_TG-TH_3_Qt-HT3PQ1(CauKho)_XL4Test5" xfId="376"/>
    <cellStyle name="_TG-TH_3_" xfId="377"/>
    <cellStyle name="_TG-TH_4" xfId="378"/>
    <cellStyle name="_TH KHAI TOAN THU THIEM cac tuyen TT noi" xfId="379"/>
    <cellStyle name="_" xfId="380"/>
    <cellStyle name="•W€_STDFOR" xfId="381"/>
    <cellStyle name="W_STDFOR" xfId="382"/>
    <cellStyle name="1" xfId="383"/>
    <cellStyle name="¹éºÐÀ²_      " xfId="384"/>
    <cellStyle name="2" xfId="385"/>
    <cellStyle name="20% - Accent1" xfId="386" builtinId="30" customBuiltin="1"/>
    <cellStyle name="20% - Accent1 2" xfId="387"/>
    <cellStyle name="20% - Accent1 3" xfId="388"/>
    <cellStyle name="20% - Accent2" xfId="389" builtinId="34" customBuiltin="1"/>
    <cellStyle name="20% - Accent2 2" xfId="390"/>
    <cellStyle name="20% - Accent2 3" xfId="391"/>
    <cellStyle name="20% - Accent3" xfId="392" builtinId="38" customBuiltin="1"/>
    <cellStyle name="20% - Accent3 2" xfId="393"/>
    <cellStyle name="20% - Accent3 3" xfId="394"/>
    <cellStyle name="20% - Accent4" xfId="395" builtinId="42" customBuiltin="1"/>
    <cellStyle name="20% - Accent4 2" xfId="396"/>
    <cellStyle name="20% - Accent4 3" xfId="397"/>
    <cellStyle name="20% - Accent5" xfId="398" builtinId="46" customBuiltin="1"/>
    <cellStyle name="20% - Accent5 2" xfId="399"/>
    <cellStyle name="20% - Accent5 3" xfId="400"/>
    <cellStyle name="20% - Accent6" xfId="401" builtinId="50" customBuiltin="1"/>
    <cellStyle name="20% - Accent6 2" xfId="402"/>
    <cellStyle name="20% - Accent6 3" xfId="403"/>
    <cellStyle name="3" xfId="404"/>
    <cellStyle name="4" xfId="405"/>
    <cellStyle name="40% - Accent1" xfId="406" builtinId="31" customBuiltin="1"/>
    <cellStyle name="40% - Accent1 2" xfId="407"/>
    <cellStyle name="40% - Accent1 3" xfId="408"/>
    <cellStyle name="40% - Accent2" xfId="409" builtinId="35" customBuiltin="1"/>
    <cellStyle name="40% - Accent2 2" xfId="410"/>
    <cellStyle name="40% - Accent2 3" xfId="411"/>
    <cellStyle name="40% - Accent3" xfId="412" builtinId="39" customBuiltin="1"/>
    <cellStyle name="40% - Accent3 2" xfId="413"/>
    <cellStyle name="40% - Accent3 3" xfId="414"/>
    <cellStyle name="40% - Accent4" xfId="415" builtinId="43" customBuiltin="1"/>
    <cellStyle name="40% - Accent4 2" xfId="416"/>
    <cellStyle name="40% - Accent4 3" xfId="417"/>
    <cellStyle name="40% - Accent5" xfId="418" builtinId="47" customBuiltin="1"/>
    <cellStyle name="40% - Accent5 2" xfId="419"/>
    <cellStyle name="40% - Accent5 3" xfId="420"/>
    <cellStyle name="40% - Accent6" xfId="421" builtinId="51" customBuiltin="1"/>
    <cellStyle name="40% - Accent6 2" xfId="422"/>
    <cellStyle name="40% - Accent6 3" xfId="423"/>
    <cellStyle name="60% - Accent1" xfId="424" builtinId="32" customBuiltin="1"/>
    <cellStyle name="60% - Accent1 2" xfId="425"/>
    <cellStyle name="60% - Accent1 3" xfId="426"/>
    <cellStyle name="60% - Accent2" xfId="427" builtinId="36" customBuiltin="1"/>
    <cellStyle name="60% - Accent2 2" xfId="428"/>
    <cellStyle name="60% - Accent2 3" xfId="429"/>
    <cellStyle name="60% - Accent3" xfId="430" builtinId="40" customBuiltin="1"/>
    <cellStyle name="60% - Accent3 2" xfId="431"/>
    <cellStyle name="60% - Accent3 3" xfId="432"/>
    <cellStyle name="60% - Accent4" xfId="433" builtinId="44" customBuiltin="1"/>
    <cellStyle name="60% - Accent4 2" xfId="434"/>
    <cellStyle name="60% - Accent4 3" xfId="435"/>
    <cellStyle name="60% - Accent5" xfId="436" builtinId="48" customBuiltin="1"/>
    <cellStyle name="60% - Accent5 2" xfId="437"/>
    <cellStyle name="60% - Accent5 3" xfId="438"/>
    <cellStyle name="60% - Accent6" xfId="439" builtinId="52" customBuiltin="1"/>
    <cellStyle name="60% - Accent6 2" xfId="440"/>
    <cellStyle name="60% - Accent6 3" xfId="441"/>
    <cellStyle name="Accent1" xfId="442" builtinId="29" customBuiltin="1"/>
    <cellStyle name="Accent1 2" xfId="443"/>
    <cellStyle name="Accent1 3" xfId="444"/>
    <cellStyle name="Accent2" xfId="445" builtinId="33" customBuiltin="1"/>
    <cellStyle name="Accent2 2" xfId="446"/>
    <cellStyle name="Accent2 3" xfId="447"/>
    <cellStyle name="Accent3" xfId="448" builtinId="37" customBuiltin="1"/>
    <cellStyle name="Accent3 2" xfId="449"/>
    <cellStyle name="Accent3 3" xfId="450"/>
    <cellStyle name="Accent4" xfId="451" builtinId="41" customBuiltin="1"/>
    <cellStyle name="Accent4 2" xfId="452"/>
    <cellStyle name="Accent4 3" xfId="453"/>
    <cellStyle name="Accent5" xfId="454" builtinId="45" customBuiltin="1"/>
    <cellStyle name="Accent5 2" xfId="455"/>
    <cellStyle name="Accent5 3" xfId="456"/>
    <cellStyle name="Accent6" xfId="457" builtinId="49" customBuiltin="1"/>
    <cellStyle name="Accent6 2" xfId="458"/>
    <cellStyle name="Accent6 3" xfId="459"/>
    <cellStyle name="ÅëÈ­ [0]_      " xfId="460"/>
    <cellStyle name="AeE­ [0]_INQUIRY ¿?¾÷AßAø " xfId="461"/>
    <cellStyle name="ÅëÈ­ [0]_L601CPT" xfId="462"/>
    <cellStyle name="ÅëÈ­_      " xfId="463"/>
    <cellStyle name="AeE­_INQUIRY ¿?¾÷AßAø " xfId="464"/>
    <cellStyle name="ÅëÈ­_L601CPT" xfId="465"/>
    <cellStyle name="ÄÞ¸¶ [0]_      " xfId="466"/>
    <cellStyle name="AÞ¸¶ [0]_INQUIRY ¿?¾÷AßAø " xfId="467"/>
    <cellStyle name="ÄÞ¸¶ [0]_L601CPT" xfId="468"/>
    <cellStyle name="ÄÞ¸¶_      " xfId="469"/>
    <cellStyle name="AÞ¸¶_INQUIRY ¿?¾÷AßAø " xfId="470"/>
    <cellStyle name="ÄÞ¸¶_L601CPT" xfId="471"/>
    <cellStyle name="AutoFormat Options" xfId="472"/>
    <cellStyle name="Bad" xfId="473" builtinId="27" customBuiltin="1"/>
    <cellStyle name="Bad 2" xfId="474"/>
    <cellStyle name="Bad 3" xfId="475"/>
    <cellStyle name="C?AØ_¿?¾÷CoE² " xfId="476"/>
    <cellStyle name="Ç¥ÁØ_      " xfId="477"/>
    <cellStyle name="C￥AØ_¿μ¾÷CoE² " xfId="478"/>
    <cellStyle name="Ç¥ÁØ_±¸¹Ì´ëÃ¥" xfId="479"/>
    <cellStyle name="Calc Currency (0)" xfId="480"/>
    <cellStyle name="Calc Currency (2)" xfId="481"/>
    <cellStyle name="Calc Percent (0)" xfId="482"/>
    <cellStyle name="Calc Percent (1)" xfId="483"/>
    <cellStyle name="Calc Percent (2)" xfId="484"/>
    <cellStyle name="Calc Units (0)" xfId="485"/>
    <cellStyle name="Calc Units (1)" xfId="486"/>
    <cellStyle name="Calc Units (2)" xfId="487"/>
    <cellStyle name="Calculation" xfId="488" builtinId="22" customBuiltin="1"/>
    <cellStyle name="Calculation 2" xfId="489"/>
    <cellStyle name="Calculation 2 2" xfId="490"/>
    <cellStyle name="Calculation 3" xfId="491"/>
    <cellStyle name="Calculation 4" xfId="492"/>
    <cellStyle name="category" xfId="493"/>
    <cellStyle name="Cerrency_Sheet2_XANGDAU" xfId="494"/>
    <cellStyle name="Comma" xfId="495" builtinId="3"/>
    <cellStyle name="Comma [00]" xfId="496"/>
    <cellStyle name="Comma 2" xfId="497"/>
    <cellStyle name="Comma 2 2" xfId="498"/>
    <cellStyle name="Comma 2 3" xfId="499"/>
    <cellStyle name="Comma 3" xfId="500"/>
    <cellStyle name="Comma 3 2" xfId="501"/>
    <cellStyle name="Comma 4" xfId="502"/>
    <cellStyle name="Comma 4 2" xfId="503"/>
    <cellStyle name="Comma 5" xfId="504"/>
    <cellStyle name="Comma0" xfId="505"/>
    <cellStyle name="Comma0 2" xfId="506"/>
    <cellStyle name="Currency [00]" xfId="507"/>
    <cellStyle name="Currency0" xfId="508"/>
    <cellStyle name="Currency0 2" xfId="509"/>
    <cellStyle name="Check Cell" xfId="510" builtinId="23" customBuiltin="1"/>
    <cellStyle name="Check Cell 2" xfId="511"/>
    <cellStyle name="Check Cell 2 2" xfId="512"/>
    <cellStyle name="Check Cell 3" xfId="513"/>
    <cellStyle name="Check Cell 4" xfId="514"/>
    <cellStyle name="CHUONG" xfId="515"/>
    <cellStyle name="Date" xfId="516"/>
    <cellStyle name="Date 2" xfId="517"/>
    <cellStyle name="Date 3" xfId="518"/>
    <cellStyle name="Date Short" xfId="519"/>
    <cellStyle name="Date_" xfId="520"/>
    <cellStyle name="Dezimal [0]_ALLE_ITEMS_280800_EV_NL" xfId="521"/>
    <cellStyle name="Dezimal_AKE_100N" xfId="522"/>
    <cellStyle name="Enter Currency (0)" xfId="523"/>
    <cellStyle name="Enter Currency (2)" xfId="524"/>
    <cellStyle name="Enter Units (0)" xfId="525"/>
    <cellStyle name="Enter Units (1)" xfId="526"/>
    <cellStyle name="Enter Units (2)" xfId="527"/>
    <cellStyle name="Euro" xfId="528"/>
    <cellStyle name="Explanatory Text" xfId="529" builtinId="53" customBuiltin="1"/>
    <cellStyle name="Explanatory Text 2" xfId="530"/>
    <cellStyle name="Explanatory Text 3" xfId="531"/>
    <cellStyle name="Fixed" xfId="532"/>
    <cellStyle name="Fixed 2" xfId="533"/>
    <cellStyle name="Good" xfId="534" builtinId="26" customBuiltin="1"/>
    <cellStyle name="Good 2" xfId="535"/>
    <cellStyle name="Good 3" xfId="536"/>
    <cellStyle name="Grey" xfId="537"/>
    <cellStyle name="ha" xfId="538"/>
    <cellStyle name="ha 2" xfId="539"/>
    <cellStyle name="HEADER" xfId="540"/>
    <cellStyle name="Header1" xfId="541"/>
    <cellStyle name="Header1 2" xfId="542"/>
    <cellStyle name="Header2" xfId="543"/>
    <cellStyle name="Header2 2" xfId="544"/>
    <cellStyle name="Header2 2 2" xfId="545"/>
    <cellStyle name="Header2 3" xfId="546"/>
    <cellStyle name="Heading 1" xfId="547" builtinId="16" customBuiltin="1"/>
    <cellStyle name="Heading 1 2" xfId="548"/>
    <cellStyle name="Heading 1 3" xfId="549"/>
    <cellStyle name="Heading 2" xfId="550" builtinId="17" customBuiltin="1"/>
    <cellStyle name="Heading 2 2" xfId="551"/>
    <cellStyle name="Heading 2 3" xfId="552"/>
    <cellStyle name="Heading 3" xfId="553" builtinId="18" customBuiltin="1"/>
    <cellStyle name="Heading 3 2" xfId="554"/>
    <cellStyle name="Heading 3 3" xfId="555"/>
    <cellStyle name="Heading 4" xfId="556" builtinId="19" customBuiltin="1"/>
    <cellStyle name="Heading 4 2" xfId="557"/>
    <cellStyle name="Heading 4 3" xfId="558"/>
    <cellStyle name="Heading1" xfId="559"/>
    <cellStyle name="Heading2" xfId="560"/>
    <cellStyle name="headoption" xfId="561"/>
    <cellStyle name="headoption 2" xfId="562"/>
    <cellStyle name="i·0" xfId="563"/>
    <cellStyle name="Input" xfId="564" builtinId="20" customBuiltin="1"/>
    <cellStyle name="Input [yellow]" xfId="565"/>
    <cellStyle name="Input [yellow] 2" xfId="566"/>
    <cellStyle name="Input 2" xfId="567"/>
    <cellStyle name="Input 2 2" xfId="568"/>
    <cellStyle name="Input 3" xfId="569"/>
    <cellStyle name="Input 3 2" xfId="570"/>
    <cellStyle name="Input 4" xfId="571"/>
    <cellStyle name="Input 5" xfId="572"/>
    <cellStyle name="Input 6" xfId="573"/>
    <cellStyle name="Line" xfId="574"/>
    <cellStyle name="Link Currency (0)" xfId="575"/>
    <cellStyle name="Link Currency (2)" xfId="576"/>
    <cellStyle name="Link Units (0)" xfId="577"/>
    <cellStyle name="Link Units (1)" xfId="578"/>
    <cellStyle name="Link Units (2)" xfId="579"/>
    <cellStyle name="Linked Cell" xfId="580" builtinId="24" customBuiltin="1"/>
    <cellStyle name="Linked Cell 2" xfId="581"/>
    <cellStyle name="Linked Cell 3" xfId="582"/>
    <cellStyle name="Millares [0]_Well Timing" xfId="583"/>
    <cellStyle name="Millares_Well Timing" xfId="584"/>
    <cellStyle name="Model" xfId="585"/>
    <cellStyle name="Moneda [0]_Well Timing" xfId="586"/>
    <cellStyle name="Moneda_Well Timing" xfId="587"/>
    <cellStyle name="n" xfId="588"/>
    <cellStyle name="n 2" xfId="589"/>
    <cellStyle name="Neutral" xfId="590" builtinId="28" customBuiltin="1"/>
    <cellStyle name="Neutral 2" xfId="591"/>
    <cellStyle name="Neutral 3" xfId="592"/>
    <cellStyle name="ÑONVÒ" xfId="593"/>
    <cellStyle name="ÑONVÒ 2" xfId="594"/>
    <cellStyle name="Normal" xfId="0" builtinId="0"/>
    <cellStyle name="Normal - Style1" xfId="595"/>
    <cellStyle name="Normal - 유형1" xfId="596"/>
    <cellStyle name="Normal 10" xfId="597"/>
    <cellStyle name="Normal 11" xfId="598"/>
    <cellStyle name="Normal 16" xfId="599"/>
    <cellStyle name="Normal 2" xfId="600"/>
    <cellStyle name="Normal 2 2" xfId="601"/>
    <cellStyle name="Normal 2 3" xfId="602"/>
    <cellStyle name="Normal 2 4" xfId="603"/>
    <cellStyle name="Normal 20" xfId="604"/>
    <cellStyle name="Normal 21" xfId="605"/>
    <cellStyle name="Normal 3" xfId="606"/>
    <cellStyle name="Normal 3 2" xfId="607"/>
    <cellStyle name="Normal 3 3" xfId="608"/>
    <cellStyle name="Normal 31" xfId="609"/>
    <cellStyle name="Normal 4" xfId="610"/>
    <cellStyle name="Normal 4 2" xfId="611"/>
    <cellStyle name="Normal 5" xfId="612"/>
    <cellStyle name="Normal 5 2" xfId="613"/>
    <cellStyle name="Normal 5 3" xfId="614"/>
    <cellStyle name="Normal 5 4" xfId="615"/>
    <cellStyle name="Normal 51" xfId="616"/>
    <cellStyle name="Normal 6" xfId="617"/>
    <cellStyle name="Normal 61" xfId="618"/>
    <cellStyle name="Normal 7" xfId="619"/>
    <cellStyle name="Normal 8" xfId="620"/>
    <cellStyle name="Normal 9" xfId="621"/>
    <cellStyle name="Normal_BIEU-CC1" xfId="622"/>
    <cellStyle name="Normal_bieuDH" xfId="623"/>
    <cellStyle name="Normal1" xfId="624"/>
    <cellStyle name="Note" xfId="625" builtinId="10" customBuiltin="1"/>
    <cellStyle name="Note 2" xfId="626"/>
    <cellStyle name="Note 2 2" xfId="627"/>
    <cellStyle name="Note 3" xfId="628"/>
    <cellStyle name="Note 3 2" xfId="629"/>
    <cellStyle name="Note 4" xfId="630"/>
    <cellStyle name="Note 5" xfId="631"/>
    <cellStyle name="oft Excel]_x000d_&#10;Comment=open=/f ‚ðw’è‚·‚é‚ÆAƒ†[ƒU[’è‹`ŠÖ”‚ðŠÖ”“\‚è•t‚¯‚Ìˆê——‚É“o˜^‚·‚é‚±‚Æ‚ª‚Å‚«‚Ü‚·B_x000d_&#10;Maximized" xfId="632"/>
    <cellStyle name="omma [0]_Mktg Prog" xfId="633"/>
    <cellStyle name="ormal_Sheet1_1" xfId="634"/>
    <cellStyle name="Output" xfId="635" builtinId="21" customBuiltin="1"/>
    <cellStyle name="Output 2" xfId="636"/>
    <cellStyle name="Output 2 2" xfId="637"/>
    <cellStyle name="Output 3" xfId="638"/>
    <cellStyle name="Output 4" xfId="639"/>
    <cellStyle name="Percent [0]" xfId="640"/>
    <cellStyle name="Percent [00]" xfId="641"/>
    <cellStyle name="Percent [2]" xfId="642"/>
    <cellStyle name="PrePop Currency (0)" xfId="643"/>
    <cellStyle name="PrePop Currency (2)" xfId="644"/>
    <cellStyle name="PrePop Units (0)" xfId="645"/>
    <cellStyle name="PrePop Units (1)" xfId="646"/>
    <cellStyle name="PrePop Units (2)" xfId="647"/>
    <cellStyle name="pricing" xfId="648"/>
    <cellStyle name="PSChar" xfId="649"/>
    <cellStyle name="PSHeading" xfId="650"/>
    <cellStyle name="S—_x0008_" xfId="651"/>
    <cellStyle name="Standard_AAbgleich" xfId="652"/>
    <cellStyle name="Style 1" xfId="653"/>
    <cellStyle name="Style 10" xfId="654"/>
    <cellStyle name="Style 11" xfId="655"/>
    <cellStyle name="Style 12" xfId="656"/>
    <cellStyle name="Style 13" xfId="657"/>
    <cellStyle name="Style 14" xfId="658"/>
    <cellStyle name="Style 15" xfId="659"/>
    <cellStyle name="Style 16" xfId="660"/>
    <cellStyle name="Style 17" xfId="661"/>
    <cellStyle name="Style 18" xfId="662"/>
    <cellStyle name="Style 19" xfId="663"/>
    <cellStyle name="Style 2" xfId="664"/>
    <cellStyle name="Style 20" xfId="665"/>
    <cellStyle name="Style 21" xfId="666"/>
    <cellStyle name="Style 22" xfId="667"/>
    <cellStyle name="Style 23" xfId="668"/>
    <cellStyle name="Style 24" xfId="669"/>
    <cellStyle name="Style 25" xfId="670"/>
    <cellStyle name="Style 26" xfId="671"/>
    <cellStyle name="Style 27" xfId="672"/>
    <cellStyle name="Style 28" xfId="673"/>
    <cellStyle name="Style 29" xfId="674"/>
    <cellStyle name="Style 3" xfId="675"/>
    <cellStyle name="Style 30" xfId="676"/>
    <cellStyle name="Style 31" xfId="677"/>
    <cellStyle name="Style 32" xfId="678"/>
    <cellStyle name="Style 33" xfId="679"/>
    <cellStyle name="Style 34" xfId="680"/>
    <cellStyle name="Style 35" xfId="681"/>
    <cellStyle name="Style 36" xfId="682"/>
    <cellStyle name="Style 37" xfId="683"/>
    <cellStyle name="Style 38" xfId="684"/>
    <cellStyle name="Style 39" xfId="685"/>
    <cellStyle name="Style 4" xfId="686"/>
    <cellStyle name="Style 40" xfId="687"/>
    <cellStyle name="Style 41" xfId="688"/>
    <cellStyle name="Style 42" xfId="689"/>
    <cellStyle name="Style 43" xfId="690"/>
    <cellStyle name="Style 44" xfId="691"/>
    <cellStyle name="Style 45" xfId="692"/>
    <cellStyle name="Style 46" xfId="693"/>
    <cellStyle name="Style 47" xfId="694"/>
    <cellStyle name="Style 48" xfId="695"/>
    <cellStyle name="Style 49" xfId="696"/>
    <cellStyle name="Style 5" xfId="697"/>
    <cellStyle name="Style 50" xfId="698"/>
    <cellStyle name="Style 51" xfId="699"/>
    <cellStyle name="Style 52" xfId="700"/>
    <cellStyle name="Style 53" xfId="701"/>
    <cellStyle name="Style 54" xfId="702"/>
    <cellStyle name="Style 55" xfId="703"/>
    <cellStyle name="Style 56" xfId="704"/>
    <cellStyle name="Style 57" xfId="705"/>
    <cellStyle name="Style 58" xfId="706"/>
    <cellStyle name="Style 59" xfId="707"/>
    <cellStyle name="Style 6" xfId="708"/>
    <cellStyle name="Style 60" xfId="709"/>
    <cellStyle name="Style 61" xfId="710"/>
    <cellStyle name="Style 62" xfId="711"/>
    <cellStyle name="Style 63" xfId="712"/>
    <cellStyle name="Style 64" xfId="713"/>
    <cellStyle name="Style 65" xfId="714"/>
    <cellStyle name="Style 66" xfId="715"/>
    <cellStyle name="Style 67" xfId="716"/>
    <cellStyle name="Style 68" xfId="717"/>
    <cellStyle name="Style 69" xfId="718"/>
    <cellStyle name="Style 7" xfId="719"/>
    <cellStyle name="Style 70" xfId="720"/>
    <cellStyle name="Style 71" xfId="721"/>
    <cellStyle name="Style 72" xfId="722"/>
    <cellStyle name="Style 73" xfId="723"/>
    <cellStyle name="Style 74" xfId="724"/>
    <cellStyle name="Style 75" xfId="725"/>
    <cellStyle name="Style 76" xfId="726"/>
    <cellStyle name="Style 77" xfId="727"/>
    <cellStyle name="Style 78" xfId="728"/>
    <cellStyle name="Style 79" xfId="729"/>
    <cellStyle name="Style 8" xfId="730"/>
    <cellStyle name="Style 80" xfId="731"/>
    <cellStyle name="Style 81" xfId="732"/>
    <cellStyle name="Style 82" xfId="733"/>
    <cellStyle name="Style 83" xfId="734"/>
    <cellStyle name="Style 84" xfId="735"/>
    <cellStyle name="Style 85" xfId="736"/>
    <cellStyle name="Style 86" xfId="737"/>
    <cellStyle name="Style 87" xfId="738"/>
    <cellStyle name="Style 88" xfId="739"/>
    <cellStyle name="Style 89" xfId="740"/>
    <cellStyle name="Style 9" xfId="741"/>
    <cellStyle name="Style 90" xfId="742"/>
    <cellStyle name="Style 91" xfId="743"/>
    <cellStyle name="Style 92" xfId="744"/>
    <cellStyle name="Style 93" xfId="745"/>
    <cellStyle name="Style 94" xfId="746"/>
    <cellStyle name="Style 95" xfId="747"/>
    <cellStyle name="Style 96" xfId="748"/>
    <cellStyle name="Style 97" xfId="749"/>
    <cellStyle name="Style 98" xfId="750"/>
    <cellStyle name="subhead" xfId="751"/>
    <cellStyle name="T" xfId="752"/>
    <cellStyle name="T 2" xfId="753"/>
    <cellStyle name="Text Indent A" xfId="754"/>
    <cellStyle name="Text Indent B" xfId="755"/>
    <cellStyle name="Text Indent C" xfId="756"/>
    <cellStyle name="Title" xfId="757" builtinId="15" customBuiltin="1"/>
    <cellStyle name="Title 2" xfId="758"/>
    <cellStyle name="Title 3" xfId="759"/>
    <cellStyle name="Total" xfId="760" builtinId="25" customBuiltin="1"/>
    <cellStyle name="Total 2" xfId="761"/>
    <cellStyle name="Total 2 2" xfId="762"/>
    <cellStyle name="Total 3" xfId="763"/>
    <cellStyle name="Total 4" xfId="764"/>
    <cellStyle name="th" xfId="765"/>
    <cellStyle name="th 2" xfId="766"/>
    <cellStyle name="þ_x001d_ð¤_x000c_¯þ_x0014__x000d_¨þU_x0001_À_x0004_ _x0015__x000f__x0001__x0001_" xfId="767"/>
    <cellStyle name="þ_x001d_ðK_x000c_Fý_x001b__x000d_9ýU_x0001_Ð_x0008_¦)_x0007__x0001__x0001_" xfId="768"/>
    <cellStyle name="viet" xfId="769"/>
    <cellStyle name="viet2" xfId="770"/>
    <cellStyle name="viet2 2" xfId="771"/>
    <cellStyle name="Vietnam 1" xfId="772"/>
    <cellStyle name="VN new romanNormal" xfId="773"/>
    <cellStyle name="VN time new roman" xfId="774"/>
    <cellStyle name="vnbo" xfId="775"/>
    <cellStyle name="vnbo 2" xfId="776"/>
    <cellStyle name="vntxt1" xfId="777"/>
    <cellStyle name="vntxt1 2" xfId="778"/>
    <cellStyle name="vntxt2" xfId="779"/>
    <cellStyle name="vntxt2 2" xfId="780"/>
    <cellStyle name="vnhead1" xfId="781"/>
    <cellStyle name="vnhead1 2" xfId="782"/>
    <cellStyle name="vnhead1 2 2" xfId="783"/>
    <cellStyle name="vnhead1 3" xfId="784"/>
    <cellStyle name="vnhead2" xfId="785"/>
    <cellStyle name="vnhead2 2" xfId="786"/>
    <cellStyle name="vnhead3" xfId="787"/>
    <cellStyle name="vnhead3 2" xfId="788"/>
    <cellStyle name="vnhead4" xfId="789"/>
    <cellStyle name="Währung [0]_ALLE_ITEMS_280800_EV_NL" xfId="790"/>
    <cellStyle name="Währung_AKE_100N" xfId="791"/>
    <cellStyle name="Warning Text" xfId="792" builtinId="11" customBuiltin="1"/>
    <cellStyle name="Warning Text 2" xfId="793"/>
    <cellStyle name="Warning Text 3" xfId="794"/>
    <cellStyle name="xuan" xfId="795"/>
    <cellStyle name="xuan 2" xfId="796"/>
    <cellStyle name="เครื่องหมายสกุลเงิน [0]_FTC_OFFER" xfId="797"/>
    <cellStyle name="เครื่องหมายสกุลเงิน_FTC_OFFER" xfId="798"/>
    <cellStyle name="ปกติ_FTC_OFFER" xfId="799"/>
    <cellStyle name=" [0.00]_ Att. 1- Cover" xfId="800"/>
    <cellStyle name="_ Att. 1- Cover" xfId="801"/>
    <cellStyle name="?_ Att. 1- Cover" xfId="802"/>
    <cellStyle name="똿뗦먛귟 [0.00]_PRODUCT DETAIL Q1" xfId="803"/>
    <cellStyle name="똿뗦먛귟_PRODUCT DETAIL Q1" xfId="804"/>
    <cellStyle name="믅됞 [0.00]_PRODUCT DETAIL Q1" xfId="805"/>
    <cellStyle name="믅됞_PRODUCT DETAIL Q1" xfId="806"/>
    <cellStyle name="백분율_95" xfId="807"/>
    <cellStyle name="뷭?_BOOKSHIP" xfId="808"/>
    <cellStyle name="콤마 [ - 유형1" xfId="809"/>
    <cellStyle name="콤마 [ - 유형2" xfId="810"/>
    <cellStyle name="콤마 [ - 유형3" xfId="811"/>
    <cellStyle name="콤마 [ - 유형4" xfId="812"/>
    <cellStyle name="콤마 [ - 유형5" xfId="813"/>
    <cellStyle name="콤마 [ - 유형6" xfId="814"/>
    <cellStyle name="콤마 [ - 유형7" xfId="815"/>
    <cellStyle name="콤마 [ - 유형8" xfId="816"/>
    <cellStyle name="콤마 [0]_ 비목별 월별기술 " xfId="817"/>
    <cellStyle name="콤마_ 비목별 월별기술 " xfId="818"/>
    <cellStyle name="통화 [0]_1202" xfId="819"/>
    <cellStyle name="통화_1202" xfId="820"/>
    <cellStyle name="표준_(정보부문)월별인원계획" xfId="821"/>
    <cellStyle name="一般_00Q3902REV.1" xfId="822"/>
    <cellStyle name="千分位[0]_00Q3902REV.1" xfId="823"/>
    <cellStyle name="千分位_00Q3902REV.1" xfId="824"/>
    <cellStyle name="桁区切り [0.00]_List-dwg瑩畳䵜楡" xfId="825"/>
    <cellStyle name="桁区切り_List-dwgist-" xfId="826"/>
    <cellStyle name="標準_List-dwgis" xfId="827"/>
    <cellStyle name="貨幣 [0]_00Q3902REV.1" xfId="828"/>
    <cellStyle name="貨幣[0]_BRE" xfId="829"/>
    <cellStyle name="貨幣_00Q3902REV.1" xfId="830"/>
    <cellStyle name="通貨 [0.00]_List-dwgwg" xfId="831"/>
    <cellStyle name="通貨_List-dwgis" xfId="83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3"/>
  <sheetViews>
    <sheetView showZeros="0" zoomScale="98" zoomScaleNormal="98" workbookViewId="0">
      <selection activeCell="AB1" sqref="AB1:AB1048576"/>
    </sheetView>
  </sheetViews>
  <sheetFormatPr defaultColWidth="5.5546875" defaultRowHeight="13.2"/>
  <cols>
    <col min="1" max="1" width="4.109375" style="128" customWidth="1"/>
    <col min="2" max="2" width="39.6640625" style="94" customWidth="1"/>
    <col min="3" max="3" width="28.44140625" style="129" customWidth="1"/>
    <col min="4" max="4" width="10.6640625" style="104" customWidth="1"/>
    <col min="5" max="5" width="5.5546875" style="34"/>
    <col min="6" max="8" width="5.5546875" style="94"/>
    <col min="9" max="9" width="5.5546875" style="105"/>
    <col min="10" max="10" width="8" style="94" customWidth="1"/>
    <col min="11" max="11" width="7.21875" style="94" customWidth="1"/>
    <col min="12" max="12" width="5.5546875" style="94"/>
    <col min="13" max="15" width="5" style="94" customWidth="1"/>
    <col min="16" max="16" width="4.88671875" style="94" customWidth="1"/>
    <col min="17" max="17" width="5.109375" style="94" customWidth="1"/>
    <col min="18" max="19" width="4.88671875" style="94" customWidth="1"/>
    <col min="20" max="20" width="4.77734375" style="94" customWidth="1"/>
    <col min="21" max="21" width="4.88671875" style="94" customWidth="1"/>
    <col min="22" max="22" width="5.5546875" style="94"/>
    <col min="23" max="23" width="5" style="94" customWidth="1"/>
    <col min="24" max="24" width="5.5546875" style="94"/>
    <col min="25" max="25" width="4.88671875" style="94" customWidth="1"/>
    <col min="26" max="26" width="4.77734375" style="94" customWidth="1"/>
    <col min="27" max="27" width="5.5546875" style="94"/>
    <col min="28" max="28" width="0" style="94" hidden="1" customWidth="1"/>
    <col min="29" max="29" width="5.5546875" style="94"/>
    <col min="30" max="30" width="7.33203125" style="94" customWidth="1"/>
    <col min="31" max="16384" width="5.5546875" style="94"/>
  </cols>
  <sheetData>
    <row r="1" spans="1:30" ht="13.8">
      <c r="A1" s="269" t="s">
        <v>1050</v>
      </c>
      <c r="B1" s="269"/>
    </row>
    <row r="2" spans="1:30">
      <c r="A2" s="268" t="s">
        <v>1049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</row>
    <row r="3" spans="1:30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</row>
    <row r="4" spans="1:30">
      <c r="A4" s="230" t="s">
        <v>1035</v>
      </c>
      <c r="B4" s="235" t="s">
        <v>1033</v>
      </c>
      <c r="C4" s="235" t="s">
        <v>1034</v>
      </c>
      <c r="D4" s="234" t="s">
        <v>1042</v>
      </c>
      <c r="E4" s="233" t="s">
        <v>1041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s="35" customFormat="1" ht="66" hidden="1">
      <c r="A5" s="231"/>
      <c r="B5" s="236"/>
      <c r="C5" s="236"/>
      <c r="D5" s="234"/>
      <c r="E5" s="173" t="s">
        <v>1016</v>
      </c>
      <c r="F5" s="173" t="s">
        <v>1017</v>
      </c>
      <c r="G5" s="173" t="s">
        <v>126</v>
      </c>
      <c r="H5" s="173" t="s">
        <v>127</v>
      </c>
      <c r="I5" s="173" t="s">
        <v>19</v>
      </c>
      <c r="J5" s="173" t="s">
        <v>121</v>
      </c>
      <c r="K5" s="173" t="s">
        <v>120</v>
      </c>
      <c r="L5" s="173" t="s">
        <v>1018</v>
      </c>
      <c r="M5" s="173" t="s">
        <v>1019</v>
      </c>
      <c r="N5" s="173" t="s">
        <v>59</v>
      </c>
      <c r="O5" s="173" t="s">
        <v>1020</v>
      </c>
      <c r="P5" s="173" t="s">
        <v>1021</v>
      </c>
      <c r="Q5" s="173" t="s">
        <v>79</v>
      </c>
      <c r="R5" s="173" t="s">
        <v>214</v>
      </c>
      <c r="S5" s="173" t="s">
        <v>1022</v>
      </c>
      <c r="T5" s="173" t="s">
        <v>10</v>
      </c>
      <c r="U5" s="173" t="s">
        <v>1023</v>
      </c>
      <c r="V5" s="173" t="s">
        <v>1024</v>
      </c>
      <c r="W5" s="173" t="s">
        <v>1025</v>
      </c>
      <c r="X5" s="173" t="s">
        <v>1026</v>
      </c>
      <c r="Y5" s="173" t="s">
        <v>1028</v>
      </c>
      <c r="Z5" s="173" t="s">
        <v>152</v>
      </c>
      <c r="AA5" s="173" t="s">
        <v>1029</v>
      </c>
      <c r="AB5" s="173" t="s">
        <v>1030</v>
      </c>
      <c r="AC5" s="173" t="s">
        <v>1031</v>
      </c>
      <c r="AD5" s="173" t="s">
        <v>1032</v>
      </c>
    </row>
    <row r="6" spans="1:30" s="104" customFormat="1" ht="31.8" customHeight="1">
      <c r="A6" s="232"/>
      <c r="B6" s="237"/>
      <c r="C6" s="237"/>
      <c r="D6" s="234"/>
      <c r="E6" s="262" t="s">
        <v>94</v>
      </c>
      <c r="F6" s="262" t="s">
        <v>95</v>
      </c>
      <c r="G6" s="174" t="s">
        <v>140</v>
      </c>
      <c r="H6" s="174" t="s">
        <v>135</v>
      </c>
      <c r="I6" s="263" t="s">
        <v>97</v>
      </c>
      <c r="J6" s="262" t="s">
        <v>99</v>
      </c>
      <c r="K6" s="262" t="s">
        <v>98</v>
      </c>
      <c r="L6" s="262" t="s">
        <v>101</v>
      </c>
      <c r="M6" s="262" t="s">
        <v>67</v>
      </c>
      <c r="N6" s="262" t="s">
        <v>70</v>
      </c>
      <c r="O6" s="262" t="s">
        <v>71</v>
      </c>
      <c r="P6" s="262" t="s">
        <v>72</v>
      </c>
      <c r="Q6" s="262" t="s">
        <v>75</v>
      </c>
      <c r="R6" s="262" t="s">
        <v>76</v>
      </c>
      <c r="S6" s="262" t="s">
        <v>77</v>
      </c>
      <c r="T6" s="262" t="s">
        <v>82</v>
      </c>
      <c r="U6" s="264" t="s">
        <v>38</v>
      </c>
      <c r="V6" s="264" t="s">
        <v>104</v>
      </c>
      <c r="W6" s="264" t="s">
        <v>63</v>
      </c>
      <c r="X6" s="262" t="s">
        <v>110</v>
      </c>
      <c r="Y6" s="262" t="s">
        <v>83</v>
      </c>
      <c r="Z6" s="262" t="s">
        <v>161</v>
      </c>
      <c r="AA6" s="264" t="s">
        <v>84</v>
      </c>
      <c r="AB6" s="264" t="s">
        <v>85</v>
      </c>
      <c r="AC6" s="264" t="s">
        <v>88</v>
      </c>
      <c r="AD6" s="264" t="s">
        <v>89</v>
      </c>
    </row>
    <row r="7" spans="1:30" s="92" customFormat="1" ht="26.4">
      <c r="A7" s="139"/>
      <c r="B7" s="140" t="s">
        <v>1040</v>
      </c>
      <c r="C7" s="140"/>
      <c r="D7" s="141">
        <f>D8+D12+D16+D27+D39+D59+D62+D67+D69+D89+D93+D97+D101+D111+D115+D140+D152+D154+D162+D169+D176+D233+D238+D241+D244+D252+D258+D271+D280+D284+D286</f>
        <v>6430.8899999999994</v>
      </c>
      <c r="E7" s="141">
        <f t="shared" ref="E7:AD7" si="0">E8+E12+E16+E27+E39+E59+E62+E67+E69+E89+E93+E97+E101+E111+E115+E140+E152+E154+E162+E169+E176+E233+E238+E241+E244+E252+E258+E271+E280+E284+E286</f>
        <v>14.81</v>
      </c>
      <c r="F7" s="141">
        <f t="shared" si="0"/>
        <v>0.13999999999999999</v>
      </c>
      <c r="G7" s="141">
        <f t="shared" si="0"/>
        <v>153.37000000000003</v>
      </c>
      <c r="H7" s="141">
        <f t="shared" si="0"/>
        <v>77.680000000000007</v>
      </c>
      <c r="I7" s="141">
        <f t="shared" si="0"/>
        <v>263.94</v>
      </c>
      <c r="J7" s="141">
        <f t="shared" si="0"/>
        <v>1604.62</v>
      </c>
      <c r="K7" s="141">
        <f t="shared" si="0"/>
        <v>1742.8799999999999</v>
      </c>
      <c r="L7" s="141">
        <f t="shared" si="0"/>
        <v>2.7100000000000004</v>
      </c>
      <c r="M7" s="141">
        <f t="shared" si="0"/>
        <v>0.08</v>
      </c>
      <c r="N7" s="141">
        <f t="shared" si="0"/>
        <v>6.2</v>
      </c>
      <c r="O7" s="141">
        <f t="shared" si="0"/>
        <v>1.5200000000000002</v>
      </c>
      <c r="P7" s="141">
        <f t="shared" si="0"/>
        <v>0.15</v>
      </c>
      <c r="Q7" s="141">
        <f t="shared" si="0"/>
        <v>0.08</v>
      </c>
      <c r="R7" s="141">
        <f t="shared" si="0"/>
        <v>0.82000000000000006</v>
      </c>
      <c r="S7" s="141">
        <f t="shared" si="0"/>
        <v>1.07</v>
      </c>
      <c r="T7" s="141">
        <f t="shared" si="0"/>
        <v>0.39</v>
      </c>
      <c r="U7" s="141">
        <f t="shared" si="0"/>
        <v>0.71</v>
      </c>
      <c r="V7" s="141">
        <f t="shared" si="0"/>
        <v>42.900000000000006</v>
      </c>
      <c r="W7" s="141">
        <f t="shared" si="0"/>
        <v>3.7899999999999996</v>
      </c>
      <c r="X7" s="141">
        <f t="shared" si="0"/>
        <v>0.67999999999999994</v>
      </c>
      <c r="Y7" s="141">
        <f t="shared" si="0"/>
        <v>0.90999999999999992</v>
      </c>
      <c r="Z7" s="141">
        <f t="shared" si="0"/>
        <v>1.31</v>
      </c>
      <c r="AA7" s="141">
        <f t="shared" si="0"/>
        <v>15.590000000000002</v>
      </c>
      <c r="AB7" s="141">
        <f t="shared" si="0"/>
        <v>0.01</v>
      </c>
      <c r="AC7" s="141">
        <f t="shared" si="0"/>
        <v>17.97</v>
      </c>
      <c r="AD7" s="141">
        <f t="shared" si="0"/>
        <v>2476.5600000000004</v>
      </c>
    </row>
    <row r="8" spans="1:30" s="93" customFormat="1">
      <c r="A8" s="142">
        <v>1</v>
      </c>
      <c r="B8" s="143" t="s">
        <v>132</v>
      </c>
      <c r="C8" s="144"/>
      <c r="D8" s="145">
        <f>SUM(D9:D11)</f>
        <v>29.79</v>
      </c>
      <c r="E8" s="145">
        <f t="shared" ref="E8:AD8" si="1">SUM(E9:E11)</f>
        <v>0</v>
      </c>
      <c r="F8" s="145">
        <f t="shared" si="1"/>
        <v>0</v>
      </c>
      <c r="G8" s="145">
        <f t="shared" si="1"/>
        <v>23.439999999999998</v>
      </c>
      <c r="H8" s="145">
        <f t="shared" si="1"/>
        <v>0</v>
      </c>
      <c r="I8" s="145">
        <f t="shared" si="1"/>
        <v>0.28000000000000003</v>
      </c>
      <c r="J8" s="145">
        <f t="shared" si="1"/>
        <v>0</v>
      </c>
      <c r="K8" s="145">
        <f t="shared" si="1"/>
        <v>5.4799999999999995</v>
      </c>
      <c r="L8" s="145">
        <f t="shared" si="1"/>
        <v>0.03</v>
      </c>
      <c r="M8" s="145">
        <f t="shared" si="1"/>
        <v>0</v>
      </c>
      <c r="N8" s="145">
        <f t="shared" si="1"/>
        <v>0</v>
      </c>
      <c r="O8" s="145">
        <f t="shared" si="1"/>
        <v>0</v>
      </c>
      <c r="P8" s="145">
        <f t="shared" si="1"/>
        <v>0</v>
      </c>
      <c r="Q8" s="145">
        <f t="shared" si="1"/>
        <v>0</v>
      </c>
      <c r="R8" s="145">
        <f t="shared" si="1"/>
        <v>0</v>
      </c>
      <c r="S8" s="145">
        <f t="shared" si="1"/>
        <v>0</v>
      </c>
      <c r="T8" s="145">
        <f t="shared" si="1"/>
        <v>0</v>
      </c>
      <c r="U8" s="145">
        <f t="shared" si="1"/>
        <v>0</v>
      </c>
      <c r="V8" s="145">
        <f t="shared" si="1"/>
        <v>0</v>
      </c>
      <c r="W8" s="145">
        <f t="shared" si="1"/>
        <v>0</v>
      </c>
      <c r="X8" s="145">
        <f t="shared" si="1"/>
        <v>0</v>
      </c>
      <c r="Y8" s="145">
        <f t="shared" si="1"/>
        <v>0</v>
      </c>
      <c r="Z8" s="145">
        <f t="shared" si="1"/>
        <v>0</v>
      </c>
      <c r="AA8" s="145">
        <f t="shared" si="1"/>
        <v>0.01</v>
      </c>
      <c r="AB8" s="145">
        <f t="shared" si="1"/>
        <v>0</v>
      </c>
      <c r="AC8" s="145">
        <f t="shared" si="1"/>
        <v>0.55000000000000004</v>
      </c>
      <c r="AD8" s="145">
        <f t="shared" si="1"/>
        <v>0</v>
      </c>
    </row>
    <row r="9" spans="1:30" ht="23.4" customHeight="1">
      <c r="A9" s="99" t="s">
        <v>13</v>
      </c>
      <c r="B9" s="106" t="s">
        <v>446</v>
      </c>
      <c r="C9" s="96" t="s">
        <v>851</v>
      </c>
      <c r="D9" s="97">
        <f>SUM(E9:AD9)</f>
        <v>10.370000000000001</v>
      </c>
      <c r="E9" s="97"/>
      <c r="F9" s="98"/>
      <c r="G9" s="98">
        <v>5.15</v>
      </c>
      <c r="H9" s="98"/>
      <c r="I9" s="98">
        <v>0.28000000000000003</v>
      </c>
      <c r="J9" s="98"/>
      <c r="K9" s="98">
        <v>4.3499999999999996</v>
      </c>
      <c r="L9" s="98">
        <v>0.03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>
        <v>0.01</v>
      </c>
      <c r="AB9" s="98"/>
      <c r="AC9" s="98">
        <v>0.55000000000000004</v>
      </c>
      <c r="AD9" s="98"/>
    </row>
    <row r="10" spans="1:30">
      <c r="A10" s="99" t="s">
        <v>133</v>
      </c>
      <c r="B10" s="95" t="s">
        <v>849</v>
      </c>
      <c r="C10" s="96" t="s">
        <v>850</v>
      </c>
      <c r="D10" s="97">
        <f t="shared" ref="D10:D66" si="2">SUM(E10:AD10)</f>
        <v>9.870000000000001</v>
      </c>
      <c r="E10" s="97"/>
      <c r="F10" s="98"/>
      <c r="G10" s="98">
        <v>8.74</v>
      </c>
      <c r="H10" s="98"/>
      <c r="I10" s="98"/>
      <c r="J10" s="98"/>
      <c r="K10" s="98">
        <v>1.1299999999999999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>
      <c r="A11" s="99" t="s">
        <v>133</v>
      </c>
      <c r="B11" s="106" t="s">
        <v>438</v>
      </c>
      <c r="C11" s="96" t="s">
        <v>846</v>
      </c>
      <c r="D11" s="97">
        <f t="shared" si="2"/>
        <v>9.5499999999999989</v>
      </c>
      <c r="E11" s="97"/>
      <c r="F11" s="98"/>
      <c r="G11" s="98">
        <v>9.5499999999999989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</row>
    <row r="12" spans="1:30" s="93" customFormat="1">
      <c r="A12" s="142">
        <v>2</v>
      </c>
      <c r="B12" s="143" t="s">
        <v>126</v>
      </c>
      <c r="C12" s="144"/>
      <c r="D12" s="145">
        <f>SUM(D13:D15)</f>
        <v>18.25</v>
      </c>
      <c r="E12" s="145">
        <f t="shared" ref="E12:AD12" si="3">SUM(E13:E15)</f>
        <v>3.33</v>
      </c>
      <c r="F12" s="145">
        <f t="shared" si="3"/>
        <v>0</v>
      </c>
      <c r="G12" s="145">
        <f t="shared" si="3"/>
        <v>0</v>
      </c>
      <c r="H12" s="145">
        <f t="shared" si="3"/>
        <v>0</v>
      </c>
      <c r="I12" s="145">
        <f t="shared" si="3"/>
        <v>0</v>
      </c>
      <c r="J12" s="145">
        <f t="shared" si="3"/>
        <v>0</v>
      </c>
      <c r="K12" s="145">
        <f t="shared" si="3"/>
        <v>0</v>
      </c>
      <c r="L12" s="145">
        <f t="shared" si="3"/>
        <v>0.04</v>
      </c>
      <c r="M12" s="145">
        <f t="shared" si="3"/>
        <v>0</v>
      </c>
      <c r="N12" s="145">
        <f t="shared" si="3"/>
        <v>0</v>
      </c>
      <c r="O12" s="145">
        <f t="shared" si="3"/>
        <v>0</v>
      </c>
      <c r="P12" s="145">
        <f t="shared" si="3"/>
        <v>0</v>
      </c>
      <c r="Q12" s="145">
        <f t="shared" si="3"/>
        <v>0</v>
      </c>
      <c r="R12" s="145">
        <f t="shared" si="3"/>
        <v>0</v>
      </c>
      <c r="S12" s="145">
        <f t="shared" si="3"/>
        <v>0</v>
      </c>
      <c r="T12" s="145">
        <f t="shared" si="3"/>
        <v>0</v>
      </c>
      <c r="U12" s="145">
        <f t="shared" si="3"/>
        <v>0</v>
      </c>
      <c r="V12" s="145">
        <f t="shared" si="3"/>
        <v>0</v>
      </c>
      <c r="W12" s="145">
        <f t="shared" si="3"/>
        <v>0</v>
      </c>
      <c r="X12" s="145">
        <f t="shared" si="3"/>
        <v>0</v>
      </c>
      <c r="Y12" s="145">
        <f t="shared" si="3"/>
        <v>0</v>
      </c>
      <c r="Z12" s="145">
        <f t="shared" si="3"/>
        <v>0</v>
      </c>
      <c r="AA12" s="145">
        <f t="shared" si="3"/>
        <v>0</v>
      </c>
      <c r="AB12" s="145">
        <f t="shared" si="3"/>
        <v>0</v>
      </c>
      <c r="AC12" s="145">
        <f t="shared" si="3"/>
        <v>11.86</v>
      </c>
      <c r="AD12" s="145">
        <f t="shared" si="3"/>
        <v>3.02</v>
      </c>
    </row>
    <row r="13" spans="1:30">
      <c r="A13" s="99" t="s">
        <v>133</v>
      </c>
      <c r="B13" s="95" t="s">
        <v>852</v>
      </c>
      <c r="C13" s="96" t="s">
        <v>494</v>
      </c>
      <c r="D13" s="97">
        <f t="shared" si="2"/>
        <v>5.0999999999999996</v>
      </c>
      <c r="E13" s="97">
        <v>3.33</v>
      </c>
      <c r="F13" s="98"/>
      <c r="G13" s="98"/>
      <c r="H13" s="98"/>
      <c r="I13" s="98"/>
      <c r="J13" s="98"/>
      <c r="K13" s="98"/>
      <c r="L13" s="98">
        <v>0.04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>
        <v>1.73</v>
      </c>
      <c r="AD13" s="98"/>
    </row>
    <row r="14" spans="1:30" ht="26.4">
      <c r="A14" s="99" t="s">
        <v>133</v>
      </c>
      <c r="B14" s="111" t="s">
        <v>853</v>
      </c>
      <c r="C14" s="96" t="s">
        <v>855</v>
      </c>
      <c r="D14" s="97">
        <f t="shared" si="2"/>
        <v>10.129999999999999</v>
      </c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>
        <v>10.129999999999999</v>
      </c>
      <c r="AD14" s="98"/>
    </row>
    <row r="15" spans="1:30">
      <c r="A15" s="99" t="s">
        <v>133</v>
      </c>
      <c r="B15" s="95" t="s">
        <v>854</v>
      </c>
      <c r="C15" s="96" t="s">
        <v>482</v>
      </c>
      <c r="D15" s="97">
        <f t="shared" si="2"/>
        <v>3.02</v>
      </c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>
        <v>3.02</v>
      </c>
    </row>
    <row r="16" spans="1:30" s="93" customFormat="1">
      <c r="A16" s="142">
        <v>3</v>
      </c>
      <c r="B16" s="143" t="s">
        <v>19</v>
      </c>
      <c r="C16" s="144"/>
      <c r="D16" s="145">
        <f>SUM(D17:D26)</f>
        <v>771.73</v>
      </c>
      <c r="E16" s="145">
        <f t="shared" ref="E16:AD16" si="4">SUM(E17:E26)</f>
        <v>0.03</v>
      </c>
      <c r="F16" s="145">
        <f t="shared" si="4"/>
        <v>0</v>
      </c>
      <c r="G16" s="145">
        <f t="shared" si="4"/>
        <v>27.28</v>
      </c>
      <c r="H16" s="145">
        <f t="shared" si="4"/>
        <v>71.599999999999994</v>
      </c>
      <c r="I16" s="145">
        <f t="shared" si="4"/>
        <v>0</v>
      </c>
      <c r="J16" s="145">
        <f t="shared" si="4"/>
        <v>0</v>
      </c>
      <c r="K16" s="145">
        <f t="shared" si="4"/>
        <v>590.29999999999995</v>
      </c>
      <c r="L16" s="145">
        <f t="shared" si="4"/>
        <v>0</v>
      </c>
      <c r="M16" s="145">
        <f t="shared" si="4"/>
        <v>0</v>
      </c>
      <c r="N16" s="145">
        <f t="shared" si="4"/>
        <v>0</v>
      </c>
      <c r="O16" s="145">
        <f t="shared" si="4"/>
        <v>0</v>
      </c>
      <c r="P16" s="145">
        <f t="shared" si="4"/>
        <v>0</v>
      </c>
      <c r="Q16" s="145">
        <f t="shared" si="4"/>
        <v>0</v>
      </c>
      <c r="R16" s="145">
        <f t="shared" si="4"/>
        <v>0</v>
      </c>
      <c r="S16" s="145">
        <f t="shared" si="4"/>
        <v>0</v>
      </c>
      <c r="T16" s="145">
        <f t="shared" si="4"/>
        <v>0</v>
      </c>
      <c r="U16" s="145">
        <f t="shared" si="4"/>
        <v>0</v>
      </c>
      <c r="V16" s="145">
        <f t="shared" si="4"/>
        <v>0</v>
      </c>
      <c r="W16" s="145">
        <f t="shared" si="4"/>
        <v>0</v>
      </c>
      <c r="X16" s="145">
        <f t="shared" si="4"/>
        <v>0</v>
      </c>
      <c r="Y16" s="145">
        <f t="shared" si="4"/>
        <v>0</v>
      </c>
      <c r="Z16" s="145">
        <f t="shared" si="4"/>
        <v>0</v>
      </c>
      <c r="AA16" s="145">
        <f t="shared" si="4"/>
        <v>0.08</v>
      </c>
      <c r="AB16" s="145">
        <f t="shared" si="4"/>
        <v>0</v>
      </c>
      <c r="AC16" s="145">
        <f t="shared" si="4"/>
        <v>2.27</v>
      </c>
      <c r="AD16" s="145">
        <f t="shared" si="4"/>
        <v>80.17</v>
      </c>
    </row>
    <row r="17" spans="1:30" ht="26.4">
      <c r="A17" s="99" t="s">
        <v>133</v>
      </c>
      <c r="B17" s="106" t="s">
        <v>856</v>
      </c>
      <c r="C17" s="180" t="s">
        <v>845</v>
      </c>
      <c r="D17" s="97">
        <f t="shared" si="2"/>
        <v>49.440000000000005</v>
      </c>
      <c r="E17" s="97"/>
      <c r="F17" s="98"/>
      <c r="G17" s="98">
        <v>0.25</v>
      </c>
      <c r="H17" s="98"/>
      <c r="I17" s="98"/>
      <c r="J17" s="98"/>
      <c r="K17" s="98">
        <v>49.06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>
        <v>0.13</v>
      </c>
    </row>
    <row r="18" spans="1:30" ht="26.4">
      <c r="A18" s="99" t="s">
        <v>133</v>
      </c>
      <c r="B18" s="111" t="s">
        <v>858</v>
      </c>
      <c r="C18" s="180" t="s">
        <v>552</v>
      </c>
      <c r="D18" s="97">
        <f t="shared" si="2"/>
        <v>10.7</v>
      </c>
      <c r="E18" s="97"/>
      <c r="F18" s="98"/>
      <c r="G18" s="98">
        <v>7.36</v>
      </c>
      <c r="H18" s="98">
        <v>3.34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:30" ht="26.4">
      <c r="A19" s="99" t="s">
        <v>133</v>
      </c>
      <c r="B19" s="106" t="s">
        <v>857</v>
      </c>
      <c r="C19" s="265" t="s">
        <v>1047</v>
      </c>
      <c r="D19" s="97">
        <f t="shared" si="2"/>
        <v>86.03</v>
      </c>
      <c r="E19" s="97"/>
      <c r="F19" s="98"/>
      <c r="G19" s="98"/>
      <c r="H19" s="98"/>
      <c r="I19" s="98"/>
      <c r="J19" s="98"/>
      <c r="K19" s="98">
        <v>74.89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>
        <v>11.14</v>
      </c>
    </row>
    <row r="20" spans="1:30" ht="26.4">
      <c r="A20" s="99"/>
      <c r="B20" s="106" t="s">
        <v>859</v>
      </c>
      <c r="C20" s="180" t="s">
        <v>632</v>
      </c>
      <c r="D20" s="97">
        <f t="shared" si="2"/>
        <v>71.12</v>
      </c>
      <c r="E20" s="97"/>
      <c r="F20" s="98"/>
      <c r="G20" s="98"/>
      <c r="H20" s="98"/>
      <c r="I20" s="98"/>
      <c r="J20" s="98"/>
      <c r="K20" s="98">
        <v>71.12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:30" ht="26.4">
      <c r="A21" s="99" t="s">
        <v>133</v>
      </c>
      <c r="B21" s="111" t="s">
        <v>861</v>
      </c>
      <c r="C21" s="96" t="s">
        <v>418</v>
      </c>
      <c r="D21" s="97">
        <f t="shared" si="2"/>
        <v>18.16</v>
      </c>
      <c r="E21" s="97">
        <v>0.03</v>
      </c>
      <c r="F21" s="98"/>
      <c r="G21" s="98"/>
      <c r="H21" s="98">
        <v>17.45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>
        <v>0.68</v>
      </c>
      <c r="AD21" s="98"/>
    </row>
    <row r="22" spans="1:30">
      <c r="A22" s="99" t="s">
        <v>133</v>
      </c>
      <c r="B22" s="95" t="s">
        <v>860</v>
      </c>
      <c r="C22" s="96" t="s">
        <v>654</v>
      </c>
      <c r="D22" s="97">
        <f t="shared" si="2"/>
        <v>49.37</v>
      </c>
      <c r="E22" s="97"/>
      <c r="F22" s="98"/>
      <c r="G22" s="98">
        <v>10.43</v>
      </c>
      <c r="H22" s="98"/>
      <c r="I22" s="98"/>
      <c r="J22" s="98"/>
      <c r="K22" s="98">
        <v>37.64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>
        <v>1.3</v>
      </c>
      <c r="AD22" s="98"/>
    </row>
    <row r="23" spans="1:30" ht="26.4">
      <c r="A23" s="99" t="s">
        <v>133</v>
      </c>
      <c r="B23" s="106" t="s">
        <v>862</v>
      </c>
      <c r="C23" s="96" t="s">
        <v>692</v>
      </c>
      <c r="D23" s="97">
        <f t="shared" si="2"/>
        <v>155.15999999999997</v>
      </c>
      <c r="E23" s="97"/>
      <c r="F23" s="98"/>
      <c r="G23" s="98">
        <v>3.39</v>
      </c>
      <c r="H23" s="98">
        <v>1</v>
      </c>
      <c r="I23" s="98"/>
      <c r="J23" s="98"/>
      <c r="K23" s="98">
        <v>134.38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>
        <v>16.39</v>
      </c>
    </row>
    <row r="24" spans="1:30">
      <c r="A24" s="99" t="s">
        <v>133</v>
      </c>
      <c r="B24" s="95" t="s">
        <v>863</v>
      </c>
      <c r="C24" s="96" t="s">
        <v>734</v>
      </c>
      <c r="D24" s="97">
        <f t="shared" si="2"/>
        <v>29.42</v>
      </c>
      <c r="E24" s="97"/>
      <c r="F24" s="98"/>
      <c r="G24" s="98"/>
      <c r="H24" s="98">
        <v>27.900000000000002</v>
      </c>
      <c r="I24" s="98"/>
      <c r="J24" s="98"/>
      <c r="K24" s="98">
        <v>0.94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>
        <v>0.28999999999999998</v>
      </c>
      <c r="AD24" s="98">
        <v>0.28999999999999998</v>
      </c>
    </row>
    <row r="25" spans="1:30" ht="26.4">
      <c r="A25" s="99" t="s">
        <v>133</v>
      </c>
      <c r="B25" s="106" t="s">
        <v>864</v>
      </c>
      <c r="C25" s="106" t="s">
        <v>779</v>
      </c>
      <c r="D25" s="97">
        <f t="shared" si="2"/>
        <v>107.24</v>
      </c>
      <c r="E25" s="97"/>
      <c r="F25" s="98"/>
      <c r="G25" s="98">
        <v>1.32</v>
      </c>
      <c r="H25" s="98">
        <v>0.02</v>
      </c>
      <c r="I25" s="98"/>
      <c r="J25" s="98"/>
      <c r="K25" s="98">
        <v>105.82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>
        <v>0.08</v>
      </c>
      <c r="AB25" s="98"/>
      <c r="AC25" s="98"/>
      <c r="AD25" s="98"/>
    </row>
    <row r="26" spans="1:30" ht="26.4">
      <c r="A26" s="99" t="s">
        <v>133</v>
      </c>
      <c r="B26" s="106" t="s">
        <v>865</v>
      </c>
      <c r="C26" s="96" t="s">
        <v>818</v>
      </c>
      <c r="D26" s="97">
        <f t="shared" si="2"/>
        <v>195.09</v>
      </c>
      <c r="E26" s="97"/>
      <c r="F26" s="98"/>
      <c r="G26" s="98">
        <v>4.53</v>
      </c>
      <c r="H26" s="98">
        <v>21.89</v>
      </c>
      <c r="I26" s="98"/>
      <c r="J26" s="98"/>
      <c r="K26" s="98">
        <v>116.45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>
        <v>52.22</v>
      </c>
    </row>
    <row r="27" spans="1:30" s="93" customFormat="1">
      <c r="A27" s="142">
        <v>4</v>
      </c>
      <c r="B27" s="143" t="s">
        <v>121</v>
      </c>
      <c r="C27" s="144"/>
      <c r="D27" s="145">
        <f>SUM(D28:D38)</f>
        <v>2659.04</v>
      </c>
      <c r="E27" s="145">
        <f t="shared" ref="E27:AD27" si="5">SUM(E28:E38)</f>
        <v>0</v>
      </c>
      <c r="F27" s="145">
        <f t="shared" si="5"/>
        <v>0</v>
      </c>
      <c r="G27" s="145">
        <f t="shared" si="5"/>
        <v>0</v>
      </c>
      <c r="H27" s="145">
        <f t="shared" si="5"/>
        <v>0</v>
      </c>
      <c r="I27" s="145">
        <f t="shared" si="5"/>
        <v>27.68</v>
      </c>
      <c r="J27" s="145">
        <f t="shared" si="5"/>
        <v>0</v>
      </c>
      <c r="K27" s="145">
        <f t="shared" si="5"/>
        <v>1013.04</v>
      </c>
      <c r="L27" s="145">
        <f t="shared" si="5"/>
        <v>0</v>
      </c>
      <c r="M27" s="145">
        <f t="shared" si="5"/>
        <v>0</v>
      </c>
      <c r="N27" s="145">
        <f t="shared" si="5"/>
        <v>0</v>
      </c>
      <c r="O27" s="145">
        <f t="shared" si="5"/>
        <v>0</v>
      </c>
      <c r="P27" s="145">
        <f t="shared" si="5"/>
        <v>0</v>
      </c>
      <c r="Q27" s="145">
        <f t="shared" si="5"/>
        <v>0</v>
      </c>
      <c r="R27" s="145">
        <f t="shared" si="5"/>
        <v>0</v>
      </c>
      <c r="S27" s="145">
        <f t="shared" si="5"/>
        <v>0</v>
      </c>
      <c r="T27" s="145">
        <f t="shared" si="5"/>
        <v>0</v>
      </c>
      <c r="U27" s="145">
        <f t="shared" si="5"/>
        <v>0</v>
      </c>
      <c r="V27" s="145">
        <f t="shared" si="5"/>
        <v>0</v>
      </c>
      <c r="W27" s="145">
        <f t="shared" si="5"/>
        <v>0</v>
      </c>
      <c r="X27" s="145">
        <f t="shared" si="5"/>
        <v>0</v>
      </c>
      <c r="Y27" s="145">
        <f t="shared" si="5"/>
        <v>0</v>
      </c>
      <c r="Z27" s="145">
        <f t="shared" si="5"/>
        <v>0</v>
      </c>
      <c r="AA27" s="145">
        <f t="shared" si="5"/>
        <v>0</v>
      </c>
      <c r="AB27" s="145">
        <f t="shared" si="5"/>
        <v>0</v>
      </c>
      <c r="AC27" s="145">
        <f t="shared" si="5"/>
        <v>0</v>
      </c>
      <c r="AD27" s="145">
        <f t="shared" si="5"/>
        <v>1618.3200000000002</v>
      </c>
    </row>
    <row r="28" spans="1:30" ht="26.4">
      <c r="A28" s="99" t="s">
        <v>133</v>
      </c>
      <c r="B28" s="106" t="s">
        <v>866</v>
      </c>
      <c r="C28" s="96" t="s">
        <v>495</v>
      </c>
      <c r="D28" s="97">
        <f t="shared" si="2"/>
        <v>62.2</v>
      </c>
      <c r="E28" s="97"/>
      <c r="F28" s="98"/>
      <c r="G28" s="98"/>
      <c r="H28" s="98"/>
      <c r="I28" s="98"/>
      <c r="J28" s="98"/>
      <c r="K28" s="98">
        <v>62.2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:30" ht="26.4">
      <c r="A29" s="99" t="s">
        <v>133</v>
      </c>
      <c r="B29" s="106" t="s">
        <v>868</v>
      </c>
      <c r="C29" s="180" t="s">
        <v>867</v>
      </c>
      <c r="D29" s="97">
        <f t="shared" si="2"/>
        <v>134.5</v>
      </c>
      <c r="E29" s="97"/>
      <c r="F29" s="98"/>
      <c r="G29" s="98"/>
      <c r="H29" s="98"/>
      <c r="I29" s="98">
        <v>27.68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>
        <v>106.82</v>
      </c>
    </row>
    <row r="30" spans="1:30" ht="26.4">
      <c r="A30" s="99" t="s">
        <v>133</v>
      </c>
      <c r="B30" s="106" t="s">
        <v>869</v>
      </c>
      <c r="C30" s="121" t="s">
        <v>633</v>
      </c>
      <c r="D30" s="97">
        <f t="shared" si="2"/>
        <v>261.61</v>
      </c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>
        <v>261.61</v>
      </c>
    </row>
    <row r="31" spans="1:30" ht="26.4">
      <c r="A31" s="99" t="s">
        <v>133</v>
      </c>
      <c r="B31" s="95" t="s">
        <v>870</v>
      </c>
      <c r="C31" s="106" t="s">
        <v>694</v>
      </c>
      <c r="D31" s="97">
        <f t="shared" si="2"/>
        <v>184.26</v>
      </c>
      <c r="E31" s="97"/>
      <c r="F31" s="98"/>
      <c r="G31" s="98"/>
      <c r="H31" s="98"/>
      <c r="I31" s="98"/>
      <c r="J31" s="98"/>
      <c r="K31" s="98">
        <v>184.26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:30" ht="26.4">
      <c r="A32" s="99" t="s">
        <v>133</v>
      </c>
      <c r="B32" s="106" t="s">
        <v>871</v>
      </c>
      <c r="C32" s="180" t="s">
        <v>693</v>
      </c>
      <c r="D32" s="97">
        <f t="shared" si="2"/>
        <v>71.77</v>
      </c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>
        <v>71.77</v>
      </c>
    </row>
    <row r="33" spans="1:30" ht="26.4">
      <c r="A33" s="99" t="s">
        <v>133</v>
      </c>
      <c r="B33" s="106" t="s">
        <v>872</v>
      </c>
      <c r="C33" s="180" t="s">
        <v>873</v>
      </c>
      <c r="D33" s="97">
        <f t="shared" si="2"/>
        <v>254.45</v>
      </c>
      <c r="E33" s="97"/>
      <c r="F33" s="98"/>
      <c r="G33" s="98"/>
      <c r="H33" s="98"/>
      <c r="I33" s="98"/>
      <c r="J33" s="98"/>
      <c r="K33" s="98">
        <v>254.45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:30" ht="26.4">
      <c r="A34" s="99" t="s">
        <v>133</v>
      </c>
      <c r="B34" s="111" t="s">
        <v>874</v>
      </c>
      <c r="C34" s="180" t="s">
        <v>735</v>
      </c>
      <c r="D34" s="97">
        <f t="shared" si="2"/>
        <v>18.399999999999999</v>
      </c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>
        <v>18.399999999999999</v>
      </c>
    </row>
    <row r="35" spans="1:30" ht="26.4">
      <c r="A35" s="99" t="s">
        <v>133</v>
      </c>
      <c r="B35" s="111" t="s">
        <v>876</v>
      </c>
      <c r="C35" s="180" t="s">
        <v>875</v>
      </c>
      <c r="D35" s="97">
        <f t="shared" si="2"/>
        <v>236.16</v>
      </c>
      <c r="E35" s="97"/>
      <c r="F35" s="98"/>
      <c r="G35" s="98"/>
      <c r="H35" s="98"/>
      <c r="I35" s="98"/>
      <c r="J35" s="98"/>
      <c r="K35" s="98">
        <v>236.16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:30" ht="26.4">
      <c r="A36" s="99" t="s">
        <v>133</v>
      </c>
      <c r="B36" s="106" t="s">
        <v>877</v>
      </c>
      <c r="C36" s="180" t="s">
        <v>780</v>
      </c>
      <c r="D36" s="97">
        <f t="shared" si="2"/>
        <v>457.67000000000007</v>
      </c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>
        <v>457.67000000000007</v>
      </c>
    </row>
    <row r="37" spans="1:30" ht="26.4">
      <c r="A37" s="99" t="s">
        <v>133</v>
      </c>
      <c r="B37" s="106" t="s">
        <v>880</v>
      </c>
      <c r="C37" s="180" t="s">
        <v>878</v>
      </c>
      <c r="D37" s="97">
        <f t="shared" si="2"/>
        <v>275.97000000000003</v>
      </c>
      <c r="E37" s="97"/>
      <c r="F37" s="98"/>
      <c r="G37" s="98"/>
      <c r="H37" s="98"/>
      <c r="I37" s="98"/>
      <c r="J37" s="98"/>
      <c r="K37" s="98">
        <v>275.97000000000003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:30" ht="26.4">
      <c r="A38" s="154" t="s">
        <v>133</v>
      </c>
      <c r="B38" s="155" t="s">
        <v>879</v>
      </c>
      <c r="C38" s="266" t="s">
        <v>819</v>
      </c>
      <c r="D38" s="157">
        <f t="shared" si="2"/>
        <v>702.05000000000007</v>
      </c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>
        <v>702.05000000000007</v>
      </c>
    </row>
    <row r="39" spans="1:30" s="93" customFormat="1">
      <c r="A39" s="142">
        <v>5</v>
      </c>
      <c r="B39" s="143" t="s">
        <v>120</v>
      </c>
      <c r="C39" s="144"/>
      <c r="D39" s="145">
        <f>D40+D43+D46+D49+D52+D54+D57</f>
        <v>2448.9699999999998</v>
      </c>
      <c r="E39" s="145">
        <f t="shared" ref="E39:AD39" si="6">E40+E43+E46+E49+E52+E54+E57</f>
        <v>0</v>
      </c>
      <c r="F39" s="145">
        <f t="shared" si="6"/>
        <v>0</v>
      </c>
      <c r="G39" s="145">
        <f t="shared" si="6"/>
        <v>0</v>
      </c>
      <c r="H39" s="145">
        <f t="shared" si="6"/>
        <v>0</v>
      </c>
      <c r="I39" s="145">
        <f t="shared" si="6"/>
        <v>86.94</v>
      </c>
      <c r="J39" s="145">
        <f t="shared" si="6"/>
        <v>1604.62</v>
      </c>
      <c r="K39" s="145">
        <f t="shared" si="6"/>
        <v>0</v>
      </c>
      <c r="L39" s="145">
        <f t="shared" si="6"/>
        <v>0</v>
      </c>
      <c r="M39" s="145">
        <f t="shared" si="6"/>
        <v>0</v>
      </c>
      <c r="N39" s="145">
        <f t="shared" si="6"/>
        <v>0</v>
      </c>
      <c r="O39" s="145">
        <f t="shared" si="6"/>
        <v>0</v>
      </c>
      <c r="P39" s="145">
        <f t="shared" si="6"/>
        <v>0</v>
      </c>
      <c r="Q39" s="145">
        <f t="shared" si="6"/>
        <v>0</v>
      </c>
      <c r="R39" s="145">
        <f t="shared" si="6"/>
        <v>0</v>
      </c>
      <c r="S39" s="145">
        <f t="shared" si="6"/>
        <v>0</v>
      </c>
      <c r="T39" s="145">
        <f t="shared" si="6"/>
        <v>0</v>
      </c>
      <c r="U39" s="145">
        <f t="shared" si="6"/>
        <v>0</v>
      </c>
      <c r="V39" s="145">
        <f t="shared" si="6"/>
        <v>0.03</v>
      </c>
      <c r="W39" s="145">
        <f t="shared" si="6"/>
        <v>0</v>
      </c>
      <c r="X39" s="145">
        <f t="shared" si="6"/>
        <v>0</v>
      </c>
      <c r="Y39" s="145">
        <f t="shared" si="6"/>
        <v>0</v>
      </c>
      <c r="Z39" s="145">
        <f t="shared" si="6"/>
        <v>0</v>
      </c>
      <c r="AA39" s="145">
        <f t="shared" si="6"/>
        <v>1.1499999999999999</v>
      </c>
      <c r="AB39" s="145">
        <f t="shared" si="6"/>
        <v>0</v>
      </c>
      <c r="AC39" s="145">
        <f t="shared" si="6"/>
        <v>0</v>
      </c>
      <c r="AD39" s="145">
        <f t="shared" si="6"/>
        <v>756.23</v>
      </c>
    </row>
    <row r="40" spans="1:30" s="153" customFormat="1" ht="13.8">
      <c r="A40" s="176" t="s">
        <v>1036</v>
      </c>
      <c r="B40" s="177" t="s">
        <v>230</v>
      </c>
      <c r="C40" s="178"/>
      <c r="D40" s="179">
        <f>SUM(D41:D42)</f>
        <v>128.21</v>
      </c>
      <c r="E40" s="179">
        <f t="shared" ref="E40:AD40" si="7">SUM(E41:E42)</f>
        <v>0</v>
      </c>
      <c r="F40" s="179">
        <f t="shared" si="7"/>
        <v>0</v>
      </c>
      <c r="G40" s="179">
        <f t="shared" si="7"/>
        <v>0</v>
      </c>
      <c r="H40" s="179">
        <f t="shared" si="7"/>
        <v>0</v>
      </c>
      <c r="I40" s="179">
        <f t="shared" si="7"/>
        <v>14.56</v>
      </c>
      <c r="J40" s="179">
        <f t="shared" si="7"/>
        <v>23.59</v>
      </c>
      <c r="K40" s="179">
        <f t="shared" si="7"/>
        <v>0</v>
      </c>
      <c r="L40" s="179">
        <f t="shared" si="7"/>
        <v>0</v>
      </c>
      <c r="M40" s="179">
        <f t="shared" si="7"/>
        <v>0</v>
      </c>
      <c r="N40" s="179">
        <f t="shared" si="7"/>
        <v>0</v>
      </c>
      <c r="O40" s="179">
        <f t="shared" si="7"/>
        <v>0</v>
      </c>
      <c r="P40" s="179">
        <f t="shared" si="7"/>
        <v>0</v>
      </c>
      <c r="Q40" s="179">
        <f t="shared" si="7"/>
        <v>0</v>
      </c>
      <c r="R40" s="179">
        <f t="shared" si="7"/>
        <v>0</v>
      </c>
      <c r="S40" s="179">
        <f t="shared" si="7"/>
        <v>0</v>
      </c>
      <c r="T40" s="179">
        <f t="shared" si="7"/>
        <v>0</v>
      </c>
      <c r="U40" s="179">
        <f t="shared" si="7"/>
        <v>0</v>
      </c>
      <c r="V40" s="179">
        <f t="shared" si="7"/>
        <v>0</v>
      </c>
      <c r="W40" s="179">
        <f t="shared" si="7"/>
        <v>0</v>
      </c>
      <c r="X40" s="179">
        <f t="shared" si="7"/>
        <v>0</v>
      </c>
      <c r="Y40" s="179">
        <f t="shared" si="7"/>
        <v>0</v>
      </c>
      <c r="Z40" s="179">
        <f t="shared" si="7"/>
        <v>0</v>
      </c>
      <c r="AA40" s="179">
        <f t="shared" si="7"/>
        <v>0</v>
      </c>
      <c r="AB40" s="179">
        <f t="shared" si="7"/>
        <v>0</v>
      </c>
      <c r="AC40" s="179">
        <f t="shared" si="7"/>
        <v>0</v>
      </c>
      <c r="AD40" s="179">
        <f t="shared" si="7"/>
        <v>90.06</v>
      </c>
    </row>
    <row r="41" spans="1:30" ht="26.4">
      <c r="A41" s="159" t="s">
        <v>133</v>
      </c>
      <c r="B41" s="175" t="s">
        <v>497</v>
      </c>
      <c r="C41" s="160" t="s">
        <v>496</v>
      </c>
      <c r="D41" s="161">
        <f t="shared" si="2"/>
        <v>23.59</v>
      </c>
      <c r="E41" s="161"/>
      <c r="F41" s="162"/>
      <c r="G41" s="162"/>
      <c r="H41" s="162"/>
      <c r="I41" s="162"/>
      <c r="J41" s="162">
        <v>23.59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:30" ht="26.4">
      <c r="A42" s="99" t="s">
        <v>133</v>
      </c>
      <c r="B42" s="106" t="s">
        <v>498</v>
      </c>
      <c r="C42" s="96" t="s">
        <v>499</v>
      </c>
      <c r="D42" s="97">
        <f t="shared" si="2"/>
        <v>104.62</v>
      </c>
      <c r="E42" s="97"/>
      <c r="F42" s="98"/>
      <c r="G42" s="98"/>
      <c r="H42" s="98"/>
      <c r="I42" s="98">
        <v>14.56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>
        <v>90.06</v>
      </c>
    </row>
    <row r="43" spans="1:30" s="153" customFormat="1" ht="13.8">
      <c r="A43" s="176" t="s">
        <v>1036</v>
      </c>
      <c r="B43" s="177" t="s">
        <v>838</v>
      </c>
      <c r="C43" s="178"/>
      <c r="D43" s="179">
        <f>SUM(D44:D45)</f>
        <v>255.78</v>
      </c>
      <c r="E43" s="179">
        <f t="shared" ref="E43:AD43" si="8">SUM(E44:E45)</f>
        <v>0</v>
      </c>
      <c r="F43" s="179">
        <f t="shared" si="8"/>
        <v>0</v>
      </c>
      <c r="G43" s="179">
        <f t="shared" si="8"/>
        <v>0</v>
      </c>
      <c r="H43" s="179">
        <f t="shared" si="8"/>
        <v>0</v>
      </c>
      <c r="I43" s="179">
        <f t="shared" si="8"/>
        <v>72.38</v>
      </c>
      <c r="J43" s="179">
        <f t="shared" si="8"/>
        <v>0</v>
      </c>
      <c r="K43" s="179">
        <f t="shared" si="8"/>
        <v>0</v>
      </c>
      <c r="L43" s="179">
        <f t="shared" si="8"/>
        <v>0</v>
      </c>
      <c r="M43" s="179">
        <f t="shared" si="8"/>
        <v>0</v>
      </c>
      <c r="N43" s="179">
        <f t="shared" si="8"/>
        <v>0</v>
      </c>
      <c r="O43" s="179">
        <f t="shared" si="8"/>
        <v>0</v>
      </c>
      <c r="P43" s="179">
        <f t="shared" si="8"/>
        <v>0</v>
      </c>
      <c r="Q43" s="179">
        <f t="shared" si="8"/>
        <v>0</v>
      </c>
      <c r="R43" s="179">
        <f t="shared" si="8"/>
        <v>0</v>
      </c>
      <c r="S43" s="179">
        <f t="shared" si="8"/>
        <v>0</v>
      </c>
      <c r="T43" s="179">
        <f t="shared" si="8"/>
        <v>0</v>
      </c>
      <c r="U43" s="179">
        <f t="shared" si="8"/>
        <v>0</v>
      </c>
      <c r="V43" s="179">
        <f t="shared" si="8"/>
        <v>0</v>
      </c>
      <c r="W43" s="179">
        <f t="shared" si="8"/>
        <v>0</v>
      </c>
      <c r="X43" s="179">
        <f t="shared" si="8"/>
        <v>0</v>
      </c>
      <c r="Y43" s="179">
        <f t="shared" si="8"/>
        <v>0</v>
      </c>
      <c r="Z43" s="179">
        <f t="shared" si="8"/>
        <v>0</v>
      </c>
      <c r="AA43" s="179">
        <f t="shared" si="8"/>
        <v>0</v>
      </c>
      <c r="AB43" s="179">
        <f t="shared" si="8"/>
        <v>0</v>
      </c>
      <c r="AC43" s="179">
        <f t="shared" si="8"/>
        <v>0</v>
      </c>
      <c r="AD43" s="179">
        <f t="shared" si="8"/>
        <v>183.4</v>
      </c>
    </row>
    <row r="44" spans="1:30" ht="26.4">
      <c r="A44" s="99" t="s">
        <v>133</v>
      </c>
      <c r="B44" s="106" t="s">
        <v>553</v>
      </c>
      <c r="C44" s="96" t="s">
        <v>555</v>
      </c>
      <c r="D44" s="97">
        <f t="shared" si="2"/>
        <v>72.38</v>
      </c>
      <c r="E44" s="97"/>
      <c r="F44" s="98"/>
      <c r="G44" s="98"/>
      <c r="H44" s="98"/>
      <c r="I44" s="98">
        <v>72.38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:30">
      <c r="A45" s="99" t="s">
        <v>133</v>
      </c>
      <c r="B45" s="95" t="s">
        <v>554</v>
      </c>
      <c r="C45" s="96" t="s">
        <v>556</v>
      </c>
      <c r="D45" s="97">
        <f t="shared" si="2"/>
        <v>183.4</v>
      </c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>
        <v>183.4</v>
      </c>
    </row>
    <row r="46" spans="1:30" s="153" customFormat="1" ht="13.8">
      <c r="A46" s="176" t="s">
        <v>1036</v>
      </c>
      <c r="B46" s="177" t="s">
        <v>918</v>
      </c>
      <c r="C46" s="178"/>
      <c r="D46" s="179">
        <f>SUM(D47:D48)</f>
        <v>1214.8799999999999</v>
      </c>
      <c r="E46" s="179">
        <f t="shared" ref="E46:AD46" si="9">SUM(E47:E48)</f>
        <v>0</v>
      </c>
      <c r="F46" s="179">
        <f t="shared" si="9"/>
        <v>0</v>
      </c>
      <c r="G46" s="179">
        <f t="shared" si="9"/>
        <v>0</v>
      </c>
      <c r="H46" s="179">
        <f t="shared" si="9"/>
        <v>0</v>
      </c>
      <c r="I46" s="179">
        <f t="shared" si="9"/>
        <v>0</v>
      </c>
      <c r="J46" s="179">
        <f t="shared" si="9"/>
        <v>1155.8699999999999</v>
      </c>
      <c r="K46" s="179">
        <f t="shared" si="9"/>
        <v>0</v>
      </c>
      <c r="L46" s="179">
        <f t="shared" si="9"/>
        <v>0</v>
      </c>
      <c r="M46" s="179">
        <f t="shared" si="9"/>
        <v>0</v>
      </c>
      <c r="N46" s="179">
        <f t="shared" si="9"/>
        <v>0</v>
      </c>
      <c r="O46" s="179">
        <f t="shared" si="9"/>
        <v>0</v>
      </c>
      <c r="P46" s="179">
        <f t="shared" si="9"/>
        <v>0</v>
      </c>
      <c r="Q46" s="179">
        <f t="shared" si="9"/>
        <v>0</v>
      </c>
      <c r="R46" s="179">
        <f t="shared" si="9"/>
        <v>0</v>
      </c>
      <c r="S46" s="179">
        <f t="shared" si="9"/>
        <v>0</v>
      </c>
      <c r="T46" s="179">
        <f t="shared" si="9"/>
        <v>0</v>
      </c>
      <c r="U46" s="179">
        <f t="shared" si="9"/>
        <v>0</v>
      </c>
      <c r="V46" s="179">
        <f t="shared" si="9"/>
        <v>0</v>
      </c>
      <c r="W46" s="179">
        <f t="shared" si="9"/>
        <v>0</v>
      </c>
      <c r="X46" s="179">
        <f t="shared" si="9"/>
        <v>0</v>
      </c>
      <c r="Y46" s="179">
        <f t="shared" si="9"/>
        <v>0</v>
      </c>
      <c r="Z46" s="179">
        <f t="shared" si="9"/>
        <v>0</v>
      </c>
      <c r="AA46" s="179">
        <f t="shared" si="9"/>
        <v>0</v>
      </c>
      <c r="AB46" s="179">
        <f t="shared" si="9"/>
        <v>0</v>
      </c>
      <c r="AC46" s="179">
        <f t="shared" si="9"/>
        <v>0</v>
      </c>
      <c r="AD46" s="179">
        <f t="shared" si="9"/>
        <v>59.01</v>
      </c>
    </row>
    <row r="47" spans="1:30" ht="26.4">
      <c r="A47" s="99" t="s">
        <v>133</v>
      </c>
      <c r="B47" s="106" t="s">
        <v>634</v>
      </c>
      <c r="C47" s="96" t="s">
        <v>635</v>
      </c>
      <c r="D47" s="97">
        <f t="shared" si="2"/>
        <v>1155.8699999999999</v>
      </c>
      <c r="E47" s="97"/>
      <c r="F47" s="98"/>
      <c r="G47" s="98"/>
      <c r="H47" s="98"/>
      <c r="I47" s="98"/>
      <c r="J47" s="98">
        <v>1155.8699999999999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:30">
      <c r="A48" s="99" t="s">
        <v>133</v>
      </c>
      <c r="B48" s="95" t="s">
        <v>636</v>
      </c>
      <c r="C48" s="96"/>
      <c r="D48" s="97">
        <f t="shared" si="2"/>
        <v>59.01</v>
      </c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>
        <v>59.01</v>
      </c>
    </row>
    <row r="49" spans="1:30" s="153" customFormat="1" ht="13.8">
      <c r="A49" s="176" t="s">
        <v>1036</v>
      </c>
      <c r="B49" s="177" t="s">
        <v>234</v>
      </c>
      <c r="C49" s="178"/>
      <c r="D49" s="179">
        <f>SUM(D50:D51)</f>
        <v>281.84000000000003</v>
      </c>
      <c r="E49" s="179">
        <f t="shared" ref="E49:AD49" si="10">SUM(E50:E51)</f>
        <v>0</v>
      </c>
      <c r="F49" s="179">
        <f t="shared" si="10"/>
        <v>0</v>
      </c>
      <c r="G49" s="179">
        <f t="shared" si="10"/>
        <v>0</v>
      </c>
      <c r="H49" s="179">
        <f t="shared" si="10"/>
        <v>0</v>
      </c>
      <c r="I49" s="179">
        <f t="shared" si="10"/>
        <v>0</v>
      </c>
      <c r="J49" s="179">
        <f t="shared" si="10"/>
        <v>199.15</v>
      </c>
      <c r="K49" s="179">
        <f t="shared" si="10"/>
        <v>0</v>
      </c>
      <c r="L49" s="179">
        <f t="shared" si="10"/>
        <v>0</v>
      </c>
      <c r="M49" s="179">
        <f t="shared" si="10"/>
        <v>0</v>
      </c>
      <c r="N49" s="179">
        <f t="shared" si="10"/>
        <v>0</v>
      </c>
      <c r="O49" s="179">
        <f t="shared" si="10"/>
        <v>0</v>
      </c>
      <c r="P49" s="179">
        <f t="shared" si="10"/>
        <v>0</v>
      </c>
      <c r="Q49" s="179">
        <f t="shared" si="10"/>
        <v>0</v>
      </c>
      <c r="R49" s="179">
        <f t="shared" si="10"/>
        <v>0</v>
      </c>
      <c r="S49" s="179">
        <f t="shared" si="10"/>
        <v>0</v>
      </c>
      <c r="T49" s="179">
        <f t="shared" si="10"/>
        <v>0</v>
      </c>
      <c r="U49" s="179">
        <f t="shared" si="10"/>
        <v>0</v>
      </c>
      <c r="V49" s="179">
        <f t="shared" si="10"/>
        <v>0</v>
      </c>
      <c r="W49" s="179">
        <f t="shared" si="10"/>
        <v>0</v>
      </c>
      <c r="X49" s="179">
        <f t="shared" si="10"/>
        <v>0</v>
      </c>
      <c r="Y49" s="179">
        <f t="shared" si="10"/>
        <v>0</v>
      </c>
      <c r="Z49" s="179">
        <f t="shared" si="10"/>
        <v>0</v>
      </c>
      <c r="AA49" s="179">
        <f t="shared" si="10"/>
        <v>0</v>
      </c>
      <c r="AB49" s="179">
        <f t="shared" si="10"/>
        <v>0</v>
      </c>
      <c r="AC49" s="179">
        <f t="shared" si="10"/>
        <v>0</v>
      </c>
      <c r="AD49" s="179">
        <f t="shared" si="10"/>
        <v>82.69</v>
      </c>
    </row>
    <row r="50" spans="1:30" ht="26.4">
      <c r="A50" s="99" t="s">
        <v>133</v>
      </c>
      <c r="B50" s="106" t="s">
        <v>497</v>
      </c>
      <c r="C50" s="96" t="s">
        <v>695</v>
      </c>
      <c r="D50" s="97">
        <f t="shared" si="2"/>
        <v>199.15</v>
      </c>
      <c r="E50" s="97"/>
      <c r="F50" s="98"/>
      <c r="G50" s="98"/>
      <c r="H50" s="98"/>
      <c r="I50" s="98"/>
      <c r="J50" s="98">
        <v>199.15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</row>
    <row r="51" spans="1:30">
      <c r="A51" s="99" t="s">
        <v>133</v>
      </c>
      <c r="B51" s="95" t="s">
        <v>696</v>
      </c>
      <c r="C51" s="96" t="s">
        <v>695</v>
      </c>
      <c r="D51" s="97">
        <f t="shared" si="2"/>
        <v>82.69</v>
      </c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>
        <v>82.69</v>
      </c>
    </row>
    <row r="52" spans="1:30" s="153" customFormat="1" ht="13.8">
      <c r="A52" s="176" t="s">
        <v>1037</v>
      </c>
      <c r="B52" s="177" t="s">
        <v>1038</v>
      </c>
      <c r="C52" s="178"/>
      <c r="D52" s="179">
        <f>D53</f>
        <v>158.82</v>
      </c>
      <c r="E52" s="179">
        <f t="shared" ref="E52:AD52" si="11">E53</f>
        <v>0</v>
      </c>
      <c r="F52" s="179">
        <f t="shared" si="11"/>
        <v>0</v>
      </c>
      <c r="G52" s="179">
        <f t="shared" si="11"/>
        <v>0</v>
      </c>
      <c r="H52" s="179">
        <f t="shared" si="11"/>
        <v>0</v>
      </c>
      <c r="I52" s="179">
        <f t="shared" si="11"/>
        <v>0</v>
      </c>
      <c r="J52" s="179">
        <f t="shared" si="11"/>
        <v>158.82</v>
      </c>
      <c r="K52" s="179">
        <f t="shared" si="11"/>
        <v>0</v>
      </c>
      <c r="L52" s="179">
        <f t="shared" si="11"/>
        <v>0</v>
      </c>
      <c r="M52" s="179">
        <f t="shared" si="11"/>
        <v>0</v>
      </c>
      <c r="N52" s="179">
        <f t="shared" si="11"/>
        <v>0</v>
      </c>
      <c r="O52" s="179">
        <f t="shared" si="11"/>
        <v>0</v>
      </c>
      <c r="P52" s="179">
        <f t="shared" si="11"/>
        <v>0</v>
      </c>
      <c r="Q52" s="179">
        <f t="shared" si="11"/>
        <v>0</v>
      </c>
      <c r="R52" s="179">
        <f t="shared" si="11"/>
        <v>0</v>
      </c>
      <c r="S52" s="179">
        <f t="shared" si="11"/>
        <v>0</v>
      </c>
      <c r="T52" s="179">
        <f t="shared" si="11"/>
        <v>0</v>
      </c>
      <c r="U52" s="179">
        <f t="shared" si="11"/>
        <v>0</v>
      </c>
      <c r="V52" s="179">
        <f t="shared" si="11"/>
        <v>0</v>
      </c>
      <c r="W52" s="179">
        <f t="shared" si="11"/>
        <v>0</v>
      </c>
      <c r="X52" s="179">
        <f t="shared" si="11"/>
        <v>0</v>
      </c>
      <c r="Y52" s="179">
        <f t="shared" si="11"/>
        <v>0</v>
      </c>
      <c r="Z52" s="179">
        <f t="shared" si="11"/>
        <v>0</v>
      </c>
      <c r="AA52" s="179">
        <f t="shared" si="11"/>
        <v>0</v>
      </c>
      <c r="AB52" s="179">
        <f t="shared" si="11"/>
        <v>0</v>
      </c>
      <c r="AC52" s="179">
        <f t="shared" si="11"/>
        <v>0</v>
      </c>
      <c r="AD52" s="179">
        <f t="shared" si="11"/>
        <v>0</v>
      </c>
    </row>
    <row r="53" spans="1:30" ht="26.4">
      <c r="A53" s="99" t="s">
        <v>133</v>
      </c>
      <c r="B53" s="111" t="s">
        <v>497</v>
      </c>
      <c r="C53" s="96" t="s">
        <v>736</v>
      </c>
      <c r="D53" s="97">
        <f t="shared" si="2"/>
        <v>158.82</v>
      </c>
      <c r="E53" s="97"/>
      <c r="F53" s="98"/>
      <c r="G53" s="98"/>
      <c r="H53" s="98"/>
      <c r="I53" s="98"/>
      <c r="J53" s="98">
        <v>158.82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</row>
    <row r="54" spans="1:30" s="153" customFormat="1" ht="13.8">
      <c r="A54" s="176" t="s">
        <v>1037</v>
      </c>
      <c r="B54" s="177" t="s">
        <v>897</v>
      </c>
      <c r="C54" s="178"/>
      <c r="D54" s="179">
        <f>SUM(D55:D56)</f>
        <v>228.92000000000002</v>
      </c>
      <c r="E54" s="179">
        <f t="shared" ref="E54:AD54" si="12">SUM(E55:E56)</f>
        <v>0</v>
      </c>
      <c r="F54" s="179">
        <f t="shared" si="12"/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67.19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179">
        <f t="shared" si="12"/>
        <v>0</v>
      </c>
      <c r="T54" s="179">
        <f t="shared" si="12"/>
        <v>0</v>
      </c>
      <c r="U54" s="179">
        <f t="shared" si="12"/>
        <v>0</v>
      </c>
      <c r="V54" s="179">
        <f t="shared" si="12"/>
        <v>0.03</v>
      </c>
      <c r="W54" s="179">
        <f t="shared" si="12"/>
        <v>0</v>
      </c>
      <c r="X54" s="179">
        <f t="shared" si="12"/>
        <v>0</v>
      </c>
      <c r="Y54" s="179">
        <f t="shared" si="12"/>
        <v>0</v>
      </c>
      <c r="Z54" s="179">
        <f t="shared" si="12"/>
        <v>0</v>
      </c>
      <c r="AA54" s="179">
        <f t="shared" si="12"/>
        <v>1.1499999999999999</v>
      </c>
      <c r="AB54" s="179">
        <f t="shared" si="12"/>
        <v>0</v>
      </c>
      <c r="AC54" s="179">
        <f t="shared" si="12"/>
        <v>0</v>
      </c>
      <c r="AD54" s="179">
        <f t="shared" si="12"/>
        <v>160.55000000000001</v>
      </c>
    </row>
    <row r="55" spans="1:30" ht="26.4">
      <c r="A55" s="99" t="s">
        <v>133</v>
      </c>
      <c r="B55" s="111" t="s">
        <v>497</v>
      </c>
      <c r="C55" s="96" t="s">
        <v>781</v>
      </c>
      <c r="D55" s="97">
        <f t="shared" si="2"/>
        <v>68.37</v>
      </c>
      <c r="E55" s="97"/>
      <c r="F55" s="98"/>
      <c r="G55" s="98"/>
      <c r="H55" s="98"/>
      <c r="I55" s="98"/>
      <c r="J55" s="98">
        <v>67.19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>
        <v>0.03</v>
      </c>
      <c r="W55" s="98"/>
      <c r="X55" s="98"/>
      <c r="Y55" s="98"/>
      <c r="Z55" s="98"/>
      <c r="AA55" s="98">
        <v>1.1499999999999999</v>
      </c>
      <c r="AB55" s="98"/>
      <c r="AC55" s="98"/>
      <c r="AD55" s="98"/>
    </row>
    <row r="56" spans="1:30">
      <c r="A56" s="99" t="s">
        <v>133</v>
      </c>
      <c r="B56" s="95" t="s">
        <v>696</v>
      </c>
      <c r="C56" s="96" t="s">
        <v>782</v>
      </c>
      <c r="D56" s="97">
        <f t="shared" si="2"/>
        <v>160.55000000000001</v>
      </c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>
        <v>160.55000000000001</v>
      </c>
    </row>
    <row r="57" spans="1:30" s="153" customFormat="1" ht="13.8">
      <c r="A57" s="176" t="s">
        <v>1037</v>
      </c>
      <c r="B57" s="177" t="s">
        <v>237</v>
      </c>
      <c r="C57" s="178"/>
      <c r="D57" s="179">
        <f>D58</f>
        <v>180.52</v>
      </c>
      <c r="E57" s="179">
        <f t="shared" ref="E57:AD57" si="13">E58</f>
        <v>0</v>
      </c>
      <c r="F57" s="179">
        <f t="shared" si="13"/>
        <v>0</v>
      </c>
      <c r="G57" s="179">
        <f t="shared" si="13"/>
        <v>0</v>
      </c>
      <c r="H57" s="179">
        <f t="shared" si="13"/>
        <v>0</v>
      </c>
      <c r="I57" s="179">
        <f t="shared" si="13"/>
        <v>0</v>
      </c>
      <c r="J57" s="179">
        <f t="shared" si="13"/>
        <v>0</v>
      </c>
      <c r="K57" s="179">
        <f t="shared" si="13"/>
        <v>0</v>
      </c>
      <c r="L57" s="179">
        <f t="shared" si="13"/>
        <v>0</v>
      </c>
      <c r="M57" s="179">
        <f t="shared" si="13"/>
        <v>0</v>
      </c>
      <c r="N57" s="179">
        <f t="shared" si="13"/>
        <v>0</v>
      </c>
      <c r="O57" s="179">
        <f t="shared" si="13"/>
        <v>0</v>
      </c>
      <c r="P57" s="179">
        <f t="shared" si="13"/>
        <v>0</v>
      </c>
      <c r="Q57" s="179">
        <f t="shared" si="13"/>
        <v>0</v>
      </c>
      <c r="R57" s="179">
        <f t="shared" si="13"/>
        <v>0</v>
      </c>
      <c r="S57" s="179">
        <f t="shared" si="13"/>
        <v>0</v>
      </c>
      <c r="T57" s="179">
        <f t="shared" si="13"/>
        <v>0</v>
      </c>
      <c r="U57" s="179">
        <f t="shared" si="13"/>
        <v>0</v>
      </c>
      <c r="V57" s="179">
        <f t="shared" si="13"/>
        <v>0</v>
      </c>
      <c r="W57" s="179">
        <f t="shared" si="13"/>
        <v>0</v>
      </c>
      <c r="X57" s="179">
        <f t="shared" si="13"/>
        <v>0</v>
      </c>
      <c r="Y57" s="179">
        <f t="shared" si="13"/>
        <v>0</v>
      </c>
      <c r="Z57" s="179">
        <f t="shared" si="13"/>
        <v>0</v>
      </c>
      <c r="AA57" s="179">
        <f t="shared" si="13"/>
        <v>0</v>
      </c>
      <c r="AB57" s="179">
        <f t="shared" si="13"/>
        <v>0</v>
      </c>
      <c r="AC57" s="179">
        <f t="shared" si="13"/>
        <v>0</v>
      </c>
      <c r="AD57" s="179">
        <f t="shared" si="13"/>
        <v>180.52</v>
      </c>
    </row>
    <row r="58" spans="1:30">
      <c r="A58" s="99" t="s">
        <v>133</v>
      </c>
      <c r="B58" s="95" t="s">
        <v>696</v>
      </c>
      <c r="C58" s="96" t="s">
        <v>818</v>
      </c>
      <c r="D58" s="97">
        <f t="shared" si="2"/>
        <v>180.52</v>
      </c>
      <c r="E58" s="97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>
        <v>180.52</v>
      </c>
    </row>
    <row r="59" spans="1:30" s="93" customFormat="1">
      <c r="A59" s="142">
        <v>6</v>
      </c>
      <c r="B59" s="143" t="s">
        <v>128</v>
      </c>
      <c r="C59" s="144"/>
      <c r="D59" s="145">
        <f>SUM(D60:D61)</f>
        <v>15.77</v>
      </c>
      <c r="E59" s="145">
        <f t="shared" ref="E59:AD59" si="14">SUM(E60:E61)</f>
        <v>0</v>
      </c>
      <c r="F59" s="145">
        <f t="shared" si="14"/>
        <v>0</v>
      </c>
      <c r="G59" s="145">
        <f t="shared" si="14"/>
        <v>0</v>
      </c>
      <c r="H59" s="145">
        <f t="shared" si="14"/>
        <v>0</v>
      </c>
      <c r="I59" s="145">
        <f t="shared" si="14"/>
        <v>0.5</v>
      </c>
      <c r="J59" s="145">
        <f t="shared" si="14"/>
        <v>0</v>
      </c>
      <c r="K59" s="145">
        <f t="shared" si="14"/>
        <v>15.23</v>
      </c>
      <c r="L59" s="145">
        <f t="shared" si="14"/>
        <v>0</v>
      </c>
      <c r="M59" s="145">
        <f t="shared" si="14"/>
        <v>0</v>
      </c>
      <c r="N59" s="145">
        <f t="shared" si="14"/>
        <v>0</v>
      </c>
      <c r="O59" s="145">
        <f t="shared" si="14"/>
        <v>0</v>
      </c>
      <c r="P59" s="145">
        <f t="shared" si="14"/>
        <v>0</v>
      </c>
      <c r="Q59" s="145">
        <f t="shared" si="14"/>
        <v>0</v>
      </c>
      <c r="R59" s="145">
        <f t="shared" si="14"/>
        <v>0</v>
      </c>
      <c r="S59" s="145">
        <f t="shared" si="14"/>
        <v>0</v>
      </c>
      <c r="T59" s="145">
        <f t="shared" si="14"/>
        <v>0</v>
      </c>
      <c r="U59" s="145">
        <f t="shared" si="14"/>
        <v>0</v>
      </c>
      <c r="V59" s="145">
        <f t="shared" si="14"/>
        <v>0</v>
      </c>
      <c r="W59" s="145">
        <f t="shared" si="14"/>
        <v>0</v>
      </c>
      <c r="X59" s="145">
        <f t="shared" si="14"/>
        <v>0</v>
      </c>
      <c r="Y59" s="145">
        <f t="shared" si="14"/>
        <v>0</v>
      </c>
      <c r="Z59" s="145">
        <f t="shared" si="14"/>
        <v>0</v>
      </c>
      <c r="AA59" s="145">
        <f t="shared" si="14"/>
        <v>0</v>
      </c>
      <c r="AB59" s="145">
        <f t="shared" si="14"/>
        <v>0</v>
      </c>
      <c r="AC59" s="145">
        <f t="shared" si="14"/>
        <v>0.04</v>
      </c>
      <c r="AD59" s="145">
        <f t="shared" si="14"/>
        <v>0</v>
      </c>
    </row>
    <row r="60" spans="1:30" ht="26.4">
      <c r="A60" s="99" t="s">
        <v>13</v>
      </c>
      <c r="B60" s="106" t="s">
        <v>881</v>
      </c>
      <c r="C60" s="106" t="s">
        <v>882</v>
      </c>
      <c r="D60" s="97">
        <f t="shared" si="2"/>
        <v>1.79</v>
      </c>
      <c r="E60" s="97"/>
      <c r="F60" s="98"/>
      <c r="G60" s="98"/>
      <c r="H60" s="98"/>
      <c r="I60" s="98">
        <v>0.5</v>
      </c>
      <c r="J60" s="98"/>
      <c r="K60" s="98">
        <v>1.25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>
        <v>0.04</v>
      </c>
      <c r="AD60" s="98"/>
    </row>
    <row r="61" spans="1:30" ht="26.4">
      <c r="A61" s="99" t="s">
        <v>133</v>
      </c>
      <c r="B61" s="102" t="s">
        <v>847</v>
      </c>
      <c r="C61" s="96" t="s">
        <v>846</v>
      </c>
      <c r="D61" s="97">
        <f t="shared" si="2"/>
        <v>13.98</v>
      </c>
      <c r="E61" s="97"/>
      <c r="F61" s="98"/>
      <c r="G61" s="98"/>
      <c r="H61" s="98"/>
      <c r="I61" s="98"/>
      <c r="J61" s="98"/>
      <c r="K61" s="98">
        <v>13.98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1:30" s="93" customFormat="1">
      <c r="A62" s="142">
        <v>7</v>
      </c>
      <c r="B62" s="143" t="s">
        <v>129</v>
      </c>
      <c r="C62" s="144"/>
      <c r="D62" s="145">
        <f>SUM(D63:D66)</f>
        <v>4.7699999999999996</v>
      </c>
      <c r="E62" s="145">
        <f t="shared" ref="E62:AD62" si="15">SUM(E63:E66)</f>
        <v>0</v>
      </c>
      <c r="F62" s="145">
        <f t="shared" si="15"/>
        <v>0</v>
      </c>
      <c r="G62" s="145">
        <f t="shared" si="15"/>
        <v>0.02</v>
      </c>
      <c r="H62" s="145">
        <f t="shared" si="15"/>
        <v>0</v>
      </c>
      <c r="I62" s="145">
        <f t="shared" si="15"/>
        <v>4.3599999999999994</v>
      </c>
      <c r="J62" s="145">
        <f t="shared" si="15"/>
        <v>0</v>
      </c>
      <c r="K62" s="145">
        <f t="shared" si="15"/>
        <v>0</v>
      </c>
      <c r="L62" s="145">
        <f t="shared" si="15"/>
        <v>0</v>
      </c>
      <c r="M62" s="145">
        <f t="shared" si="15"/>
        <v>0</v>
      </c>
      <c r="N62" s="145">
        <f t="shared" si="15"/>
        <v>0.13</v>
      </c>
      <c r="O62" s="145">
        <f t="shared" si="15"/>
        <v>0</v>
      </c>
      <c r="P62" s="145">
        <f t="shared" si="15"/>
        <v>0</v>
      </c>
      <c r="Q62" s="145">
        <f t="shared" si="15"/>
        <v>0</v>
      </c>
      <c r="R62" s="145">
        <f t="shared" si="15"/>
        <v>0.18</v>
      </c>
      <c r="S62" s="145">
        <f t="shared" si="15"/>
        <v>0</v>
      </c>
      <c r="T62" s="145">
        <f t="shared" si="15"/>
        <v>0</v>
      </c>
      <c r="U62" s="145">
        <f t="shared" si="15"/>
        <v>0</v>
      </c>
      <c r="V62" s="145">
        <f t="shared" si="15"/>
        <v>0.08</v>
      </c>
      <c r="W62" s="145">
        <f t="shared" si="15"/>
        <v>0</v>
      </c>
      <c r="X62" s="145">
        <f t="shared" si="15"/>
        <v>0</v>
      </c>
      <c r="Y62" s="145">
        <f t="shared" si="15"/>
        <v>0</v>
      </c>
      <c r="Z62" s="145">
        <f t="shared" si="15"/>
        <v>0</v>
      </c>
      <c r="AA62" s="145">
        <f t="shared" si="15"/>
        <v>0</v>
      </c>
      <c r="AB62" s="145">
        <f t="shared" si="15"/>
        <v>0</v>
      </c>
      <c r="AC62" s="145">
        <f t="shared" si="15"/>
        <v>0</v>
      </c>
      <c r="AD62" s="145">
        <f t="shared" si="15"/>
        <v>0</v>
      </c>
    </row>
    <row r="63" spans="1:30">
      <c r="A63" s="99" t="s">
        <v>133</v>
      </c>
      <c r="B63" s="95" t="s">
        <v>848</v>
      </c>
      <c r="C63" s="96" t="s">
        <v>883</v>
      </c>
      <c r="D63" s="97">
        <f t="shared" si="2"/>
        <v>0.76</v>
      </c>
      <c r="E63" s="97"/>
      <c r="F63" s="98"/>
      <c r="G63" s="98"/>
      <c r="H63" s="98"/>
      <c r="I63" s="98">
        <v>0.71</v>
      </c>
      <c r="J63" s="98"/>
      <c r="K63" s="98"/>
      <c r="L63" s="98"/>
      <c r="M63" s="98"/>
      <c r="N63" s="98">
        <v>0.05</v>
      </c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1:30" ht="26.4">
      <c r="A64" s="122" t="s">
        <v>133</v>
      </c>
      <c r="B64" s="123" t="s">
        <v>557</v>
      </c>
      <c r="C64" s="180" t="s">
        <v>884</v>
      </c>
      <c r="D64" s="97">
        <f t="shared" si="2"/>
        <v>0.28000000000000003</v>
      </c>
      <c r="E64" s="97"/>
      <c r="F64" s="98"/>
      <c r="G64" s="98">
        <v>0.02</v>
      </c>
      <c r="H64" s="98"/>
      <c r="I64" s="98"/>
      <c r="J64" s="98"/>
      <c r="K64" s="98"/>
      <c r="L64" s="98"/>
      <c r="M64" s="98"/>
      <c r="N64" s="98">
        <v>0.08</v>
      </c>
      <c r="O64" s="98"/>
      <c r="P64" s="98"/>
      <c r="Q64" s="98"/>
      <c r="R64" s="98">
        <v>0.18</v>
      </c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1:30" s="117" customFormat="1">
      <c r="A65" s="112" t="s">
        <v>133</v>
      </c>
      <c r="B65" s="113" t="s">
        <v>837</v>
      </c>
      <c r="C65" s="118" t="s">
        <v>838</v>
      </c>
      <c r="D65" s="97">
        <f t="shared" si="2"/>
        <v>0</v>
      </c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>
      <c r="A66" s="99" t="s">
        <v>133</v>
      </c>
      <c r="B66" s="95" t="s">
        <v>885</v>
      </c>
      <c r="C66" s="108" t="s">
        <v>886</v>
      </c>
      <c r="D66" s="97">
        <f t="shared" si="2"/>
        <v>3.73</v>
      </c>
      <c r="E66" s="97"/>
      <c r="F66" s="98"/>
      <c r="G66" s="98"/>
      <c r="H66" s="98"/>
      <c r="I66" s="98">
        <v>3.65</v>
      </c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>
        <v>0.08</v>
      </c>
      <c r="W66" s="98"/>
      <c r="X66" s="98"/>
      <c r="Y66" s="98"/>
      <c r="Z66" s="98"/>
      <c r="AA66" s="98"/>
      <c r="AB66" s="98"/>
      <c r="AC66" s="98"/>
      <c r="AD66" s="98"/>
    </row>
    <row r="67" spans="1:30" s="93" customFormat="1">
      <c r="A67" s="142">
        <v>8</v>
      </c>
      <c r="B67" s="143" t="s">
        <v>142</v>
      </c>
      <c r="C67" s="144"/>
      <c r="D67" s="145">
        <f t="shared" ref="D67:D96" si="16">SUM(E67:AD67)</f>
        <v>20</v>
      </c>
      <c r="E67" s="145">
        <v>0</v>
      </c>
      <c r="F67" s="145">
        <v>0</v>
      </c>
      <c r="G67" s="145">
        <v>5.13</v>
      </c>
      <c r="H67" s="145">
        <v>0</v>
      </c>
      <c r="I67" s="145">
        <v>11.350000000000001</v>
      </c>
      <c r="J67" s="145">
        <v>0</v>
      </c>
      <c r="K67" s="145">
        <v>0</v>
      </c>
      <c r="L67" s="145">
        <v>0</v>
      </c>
      <c r="M67" s="145">
        <v>0</v>
      </c>
      <c r="N67" s="145">
        <v>0.01</v>
      </c>
      <c r="O67" s="145">
        <v>0.04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3.47</v>
      </c>
      <c r="W67" s="145">
        <v>0</v>
      </c>
      <c r="X67" s="145">
        <v>0</v>
      </c>
      <c r="Y67" s="145">
        <v>0</v>
      </c>
      <c r="Z67" s="145">
        <v>0</v>
      </c>
      <c r="AA67" s="145">
        <v>0</v>
      </c>
      <c r="AB67" s="145">
        <v>0</v>
      </c>
      <c r="AC67" s="145">
        <v>0</v>
      </c>
      <c r="AD67" s="145">
        <v>0</v>
      </c>
    </row>
    <row r="68" spans="1:30">
      <c r="A68" s="99" t="s">
        <v>133</v>
      </c>
      <c r="B68" s="125" t="s">
        <v>459</v>
      </c>
      <c r="C68" s="108" t="s">
        <v>887</v>
      </c>
      <c r="D68" s="97">
        <f t="shared" si="16"/>
        <v>20</v>
      </c>
      <c r="E68" s="97"/>
      <c r="F68" s="98"/>
      <c r="G68" s="98">
        <v>5.13</v>
      </c>
      <c r="H68" s="98"/>
      <c r="I68" s="98">
        <v>11.350000000000001</v>
      </c>
      <c r="J68" s="98"/>
      <c r="K68" s="98"/>
      <c r="L68" s="98"/>
      <c r="M68" s="98"/>
      <c r="N68" s="98">
        <v>0.01</v>
      </c>
      <c r="O68" s="98">
        <v>0.04</v>
      </c>
      <c r="P68" s="98"/>
      <c r="Q68" s="98"/>
      <c r="R68" s="98"/>
      <c r="S68" s="98"/>
      <c r="T68" s="98"/>
      <c r="U68" s="98"/>
      <c r="V68" s="98">
        <v>3.47</v>
      </c>
      <c r="W68" s="98"/>
      <c r="X68" s="98"/>
      <c r="Y68" s="98"/>
      <c r="Z68" s="98"/>
      <c r="AA68" s="98"/>
      <c r="AB68" s="98"/>
      <c r="AC68" s="98"/>
      <c r="AD68" s="98"/>
    </row>
    <row r="69" spans="1:30" s="93" customFormat="1">
      <c r="A69" s="142">
        <v>9</v>
      </c>
      <c r="B69" s="143" t="s">
        <v>143</v>
      </c>
      <c r="C69" s="144"/>
      <c r="D69" s="145">
        <f t="shared" si="16"/>
        <v>46.250000000000007</v>
      </c>
      <c r="E69" s="145">
        <v>0</v>
      </c>
      <c r="F69" s="145">
        <v>0</v>
      </c>
      <c r="G69" s="145">
        <v>7.7499999999999991</v>
      </c>
      <c r="H69" s="145">
        <v>0.18</v>
      </c>
      <c r="I69" s="145">
        <v>12.600000000000001</v>
      </c>
      <c r="J69" s="145">
        <v>0</v>
      </c>
      <c r="K69" s="145">
        <v>15.5</v>
      </c>
      <c r="L69" s="145">
        <v>0.02</v>
      </c>
      <c r="M69" s="145">
        <v>0</v>
      </c>
      <c r="N69" s="145">
        <v>0.12000000000000001</v>
      </c>
      <c r="O69" s="145">
        <v>0.03</v>
      </c>
      <c r="P69" s="145">
        <v>0</v>
      </c>
      <c r="Q69" s="145">
        <v>0</v>
      </c>
      <c r="R69" s="145">
        <v>0.03</v>
      </c>
      <c r="S69" s="145">
        <v>0</v>
      </c>
      <c r="T69" s="145">
        <v>0</v>
      </c>
      <c r="U69" s="145">
        <v>0</v>
      </c>
      <c r="V69" s="145">
        <v>1.2000000000000002</v>
      </c>
      <c r="W69" s="145">
        <v>7.0000000000000007E-2</v>
      </c>
      <c r="X69" s="145">
        <v>0.03</v>
      </c>
      <c r="Y69" s="145">
        <v>0</v>
      </c>
      <c r="Z69" s="145">
        <v>0</v>
      </c>
      <c r="AA69" s="145">
        <v>7.0000000000000007E-2</v>
      </c>
      <c r="AB69" s="145">
        <v>0</v>
      </c>
      <c r="AC69" s="145">
        <v>0</v>
      </c>
      <c r="AD69" s="145">
        <v>8.65</v>
      </c>
    </row>
    <row r="70" spans="1:30" s="153" customFormat="1" ht="13.8">
      <c r="A70" s="176" t="s">
        <v>1037</v>
      </c>
      <c r="B70" s="177" t="s">
        <v>230</v>
      </c>
      <c r="C70" s="178"/>
      <c r="D70" s="179">
        <f>SUM(D71:D74)</f>
        <v>2.11</v>
      </c>
      <c r="E70" s="179">
        <f t="shared" ref="E70:AD70" si="17">SUM(E71:E74)</f>
        <v>0</v>
      </c>
      <c r="F70" s="179">
        <f t="shared" si="17"/>
        <v>0</v>
      </c>
      <c r="G70" s="179">
        <f t="shared" si="17"/>
        <v>1.26</v>
      </c>
      <c r="H70" s="179">
        <f t="shared" si="17"/>
        <v>0.18</v>
      </c>
      <c r="I70" s="179">
        <f t="shared" si="17"/>
        <v>0.48</v>
      </c>
      <c r="J70" s="179">
        <f t="shared" si="17"/>
        <v>0</v>
      </c>
      <c r="K70" s="179">
        <f t="shared" si="17"/>
        <v>0</v>
      </c>
      <c r="L70" s="179">
        <f t="shared" si="17"/>
        <v>0.02</v>
      </c>
      <c r="M70" s="179">
        <f t="shared" si="17"/>
        <v>0</v>
      </c>
      <c r="N70" s="179">
        <f t="shared" si="17"/>
        <v>7.0000000000000007E-2</v>
      </c>
      <c r="O70" s="179">
        <f t="shared" si="17"/>
        <v>0.03</v>
      </c>
      <c r="P70" s="179">
        <f t="shared" si="17"/>
        <v>0</v>
      </c>
      <c r="Q70" s="179">
        <f t="shared" si="17"/>
        <v>0</v>
      </c>
      <c r="R70" s="179">
        <f t="shared" si="17"/>
        <v>0</v>
      </c>
      <c r="S70" s="179">
        <f t="shared" si="17"/>
        <v>0</v>
      </c>
      <c r="T70" s="179">
        <f t="shared" si="17"/>
        <v>0</v>
      </c>
      <c r="U70" s="179">
        <f t="shared" si="17"/>
        <v>0</v>
      </c>
      <c r="V70" s="179">
        <f t="shared" si="17"/>
        <v>0</v>
      </c>
      <c r="W70" s="179">
        <f t="shared" si="17"/>
        <v>7.0000000000000007E-2</v>
      </c>
      <c r="X70" s="179">
        <f t="shared" si="17"/>
        <v>0</v>
      </c>
      <c r="Y70" s="179">
        <f t="shared" si="17"/>
        <v>0</v>
      </c>
      <c r="Z70" s="179">
        <f t="shared" si="17"/>
        <v>0</v>
      </c>
      <c r="AA70" s="179">
        <f t="shared" si="17"/>
        <v>0</v>
      </c>
      <c r="AB70" s="179">
        <f t="shared" si="17"/>
        <v>0</v>
      </c>
      <c r="AC70" s="179">
        <f t="shared" si="17"/>
        <v>0</v>
      </c>
      <c r="AD70" s="179">
        <f t="shared" si="17"/>
        <v>0</v>
      </c>
    </row>
    <row r="71" spans="1:30">
      <c r="A71" s="99" t="s">
        <v>133</v>
      </c>
      <c r="B71" s="106" t="s">
        <v>449</v>
      </c>
      <c r="C71" s="108" t="s">
        <v>500</v>
      </c>
      <c r="D71" s="97">
        <f t="shared" si="16"/>
        <v>0.62999999999999989</v>
      </c>
      <c r="E71" s="97"/>
      <c r="F71" s="98"/>
      <c r="G71" s="98">
        <v>0.21</v>
      </c>
      <c r="H71" s="98"/>
      <c r="I71" s="98">
        <v>0.35</v>
      </c>
      <c r="J71" s="98"/>
      <c r="K71" s="98"/>
      <c r="L71" s="98"/>
      <c r="M71" s="98"/>
      <c r="N71" s="98">
        <v>7.0000000000000007E-2</v>
      </c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</row>
    <row r="72" spans="1:30">
      <c r="A72" s="99" t="s">
        <v>133</v>
      </c>
      <c r="B72" s="106" t="s">
        <v>448</v>
      </c>
      <c r="C72" s="106" t="s">
        <v>484</v>
      </c>
      <c r="D72" s="97">
        <f t="shared" si="16"/>
        <v>0.18</v>
      </c>
      <c r="E72" s="97"/>
      <c r="F72" s="98"/>
      <c r="G72" s="98"/>
      <c r="H72" s="98">
        <v>0.18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</row>
    <row r="73" spans="1:30">
      <c r="A73" s="99" t="s">
        <v>133</v>
      </c>
      <c r="B73" s="106" t="s">
        <v>447</v>
      </c>
      <c r="C73" s="106" t="s">
        <v>484</v>
      </c>
      <c r="D73" s="97">
        <f t="shared" si="16"/>
        <v>1.2500000000000002</v>
      </c>
      <c r="E73" s="97"/>
      <c r="F73" s="98"/>
      <c r="G73" s="98">
        <v>1.05</v>
      </c>
      <c r="H73" s="98"/>
      <c r="I73" s="98">
        <v>0.08</v>
      </c>
      <c r="J73" s="98"/>
      <c r="K73" s="98"/>
      <c r="L73" s="98">
        <v>0.02</v>
      </c>
      <c r="M73" s="98"/>
      <c r="N73" s="98"/>
      <c r="O73" s="98">
        <v>0.03</v>
      </c>
      <c r="P73" s="98"/>
      <c r="Q73" s="98"/>
      <c r="R73" s="98"/>
      <c r="S73" s="98"/>
      <c r="T73" s="98"/>
      <c r="U73" s="98"/>
      <c r="V73" s="98"/>
      <c r="W73" s="98">
        <v>7.0000000000000007E-2</v>
      </c>
      <c r="X73" s="98"/>
      <c r="Y73" s="98"/>
      <c r="Z73" s="98"/>
      <c r="AA73" s="98"/>
      <c r="AB73" s="98"/>
      <c r="AC73" s="98"/>
      <c r="AD73" s="98"/>
    </row>
    <row r="74" spans="1:30" s="117" customFormat="1">
      <c r="A74" s="112"/>
      <c r="B74" s="113" t="s">
        <v>1048</v>
      </c>
      <c r="C74" s="114" t="s">
        <v>501</v>
      </c>
      <c r="D74" s="97">
        <f t="shared" si="16"/>
        <v>0.05</v>
      </c>
      <c r="E74" s="115"/>
      <c r="F74" s="116"/>
      <c r="G74" s="116"/>
      <c r="H74" s="116"/>
      <c r="I74" s="116">
        <v>0.05</v>
      </c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s="153" customFormat="1" ht="13.8">
      <c r="A75" s="176" t="s">
        <v>1037</v>
      </c>
      <c r="B75" s="177" t="s">
        <v>838</v>
      </c>
      <c r="C75" s="178"/>
      <c r="D75" s="179">
        <f>SUM(D76:D79)</f>
        <v>21.8</v>
      </c>
      <c r="E75" s="179">
        <f t="shared" ref="E75:AD75" si="18">SUM(E76:E79)</f>
        <v>0</v>
      </c>
      <c r="F75" s="179">
        <f t="shared" si="18"/>
        <v>0</v>
      </c>
      <c r="G75" s="179">
        <f t="shared" si="18"/>
        <v>6.4899999999999993</v>
      </c>
      <c r="H75" s="179">
        <f t="shared" si="18"/>
        <v>0</v>
      </c>
      <c r="I75" s="179">
        <f t="shared" si="18"/>
        <v>11.940000000000001</v>
      </c>
      <c r="J75" s="179">
        <f t="shared" si="18"/>
        <v>0</v>
      </c>
      <c r="K75" s="179">
        <f t="shared" si="18"/>
        <v>2.36</v>
      </c>
      <c r="L75" s="179">
        <f t="shared" si="18"/>
        <v>0</v>
      </c>
      <c r="M75" s="179">
        <f t="shared" si="18"/>
        <v>0</v>
      </c>
      <c r="N75" s="179">
        <f t="shared" si="18"/>
        <v>0.05</v>
      </c>
      <c r="O75" s="179">
        <f t="shared" si="18"/>
        <v>0</v>
      </c>
      <c r="P75" s="179">
        <f t="shared" si="18"/>
        <v>0</v>
      </c>
      <c r="Q75" s="179">
        <f t="shared" si="18"/>
        <v>0</v>
      </c>
      <c r="R75" s="179">
        <f t="shared" si="18"/>
        <v>0.03</v>
      </c>
      <c r="S75" s="179">
        <f t="shared" si="18"/>
        <v>0</v>
      </c>
      <c r="T75" s="179">
        <f t="shared" si="18"/>
        <v>0</v>
      </c>
      <c r="U75" s="179">
        <f t="shared" si="18"/>
        <v>0</v>
      </c>
      <c r="V75" s="179">
        <f t="shared" si="18"/>
        <v>0.9</v>
      </c>
      <c r="W75" s="179">
        <f t="shared" si="18"/>
        <v>0</v>
      </c>
      <c r="X75" s="179">
        <f t="shared" si="18"/>
        <v>0.03</v>
      </c>
      <c r="Y75" s="179">
        <f t="shared" si="18"/>
        <v>0</v>
      </c>
      <c r="Z75" s="179">
        <f t="shared" si="18"/>
        <v>0</v>
      </c>
      <c r="AA75" s="179">
        <f t="shared" si="18"/>
        <v>0</v>
      </c>
      <c r="AB75" s="179">
        <f t="shared" si="18"/>
        <v>0</v>
      </c>
      <c r="AC75" s="179">
        <f t="shared" si="18"/>
        <v>0</v>
      </c>
      <c r="AD75" s="179">
        <f t="shared" si="18"/>
        <v>0</v>
      </c>
    </row>
    <row r="76" spans="1:30">
      <c r="A76" s="99" t="s">
        <v>133</v>
      </c>
      <c r="B76" s="106" t="s">
        <v>427</v>
      </c>
      <c r="C76" s="108" t="s">
        <v>559</v>
      </c>
      <c r="D76" s="97">
        <f t="shared" si="16"/>
        <v>0.78</v>
      </c>
      <c r="E76" s="97"/>
      <c r="F76" s="98"/>
      <c r="G76" s="98">
        <v>0.64</v>
      </c>
      <c r="H76" s="98"/>
      <c r="I76" s="98">
        <v>0.14000000000000001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</row>
    <row r="77" spans="1:30">
      <c r="A77" s="99" t="s">
        <v>133</v>
      </c>
      <c r="B77" s="106" t="s">
        <v>558</v>
      </c>
      <c r="C77" s="108" t="s">
        <v>430</v>
      </c>
      <c r="D77" s="97">
        <f t="shared" si="16"/>
        <v>15.53</v>
      </c>
      <c r="E77" s="97"/>
      <c r="F77" s="98"/>
      <c r="G77" s="98">
        <v>5.85</v>
      </c>
      <c r="H77" s="98"/>
      <c r="I77" s="98">
        <v>7.32</v>
      </c>
      <c r="J77" s="98"/>
      <c r="K77" s="98">
        <v>2.36</v>
      </c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</row>
    <row r="78" spans="1:30">
      <c r="A78" s="99" t="s">
        <v>133</v>
      </c>
      <c r="B78" s="95" t="s">
        <v>560</v>
      </c>
      <c r="C78" s="108" t="s">
        <v>561</v>
      </c>
      <c r="D78" s="97">
        <f t="shared" si="16"/>
        <v>0.03</v>
      </c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>
        <v>0.03</v>
      </c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</row>
    <row r="79" spans="1:30">
      <c r="A79" s="99" t="s">
        <v>133</v>
      </c>
      <c r="B79" s="106" t="s">
        <v>428</v>
      </c>
      <c r="C79" s="108" t="s">
        <v>431</v>
      </c>
      <c r="D79" s="97">
        <f t="shared" si="16"/>
        <v>5.4600000000000009</v>
      </c>
      <c r="E79" s="97"/>
      <c r="F79" s="98"/>
      <c r="G79" s="98"/>
      <c r="H79" s="98"/>
      <c r="I79" s="98">
        <v>4.4800000000000004</v>
      </c>
      <c r="J79" s="98"/>
      <c r="K79" s="98"/>
      <c r="L79" s="98"/>
      <c r="M79" s="98"/>
      <c r="N79" s="98">
        <v>0.05</v>
      </c>
      <c r="O79" s="98"/>
      <c r="P79" s="98"/>
      <c r="Q79" s="98"/>
      <c r="R79" s="98"/>
      <c r="S79" s="98"/>
      <c r="T79" s="98"/>
      <c r="U79" s="98"/>
      <c r="V79" s="98">
        <v>0.9</v>
      </c>
      <c r="W79" s="98"/>
      <c r="X79" s="98">
        <v>0.03</v>
      </c>
      <c r="Y79" s="98"/>
      <c r="Z79" s="98"/>
      <c r="AA79" s="98"/>
      <c r="AB79" s="98"/>
      <c r="AC79" s="98"/>
      <c r="AD79" s="98"/>
    </row>
    <row r="80" spans="1:30" s="153" customFormat="1" ht="13.8">
      <c r="A80" s="176" t="s">
        <v>1037</v>
      </c>
      <c r="B80" s="177" t="s">
        <v>896</v>
      </c>
      <c r="C80" s="178"/>
      <c r="D80" s="179">
        <f>SUM(D81:D82)</f>
        <v>13.25</v>
      </c>
      <c r="E80" s="179">
        <f t="shared" ref="E80:AD80" si="19">SUM(E81:E82)</f>
        <v>0</v>
      </c>
      <c r="F80" s="179">
        <f t="shared" si="19"/>
        <v>0</v>
      </c>
      <c r="G80" s="179">
        <f t="shared" si="19"/>
        <v>0</v>
      </c>
      <c r="H80" s="179">
        <f t="shared" si="19"/>
        <v>0</v>
      </c>
      <c r="I80" s="179">
        <f t="shared" si="19"/>
        <v>0</v>
      </c>
      <c r="J80" s="179">
        <f t="shared" si="19"/>
        <v>0</v>
      </c>
      <c r="K80" s="179">
        <f t="shared" si="19"/>
        <v>13.14</v>
      </c>
      <c r="L80" s="179">
        <f t="shared" si="19"/>
        <v>0</v>
      </c>
      <c r="M80" s="179">
        <f t="shared" si="19"/>
        <v>0</v>
      </c>
      <c r="N80" s="179">
        <f t="shared" si="19"/>
        <v>0</v>
      </c>
      <c r="O80" s="179">
        <f t="shared" si="19"/>
        <v>0</v>
      </c>
      <c r="P80" s="179">
        <f t="shared" si="19"/>
        <v>0</v>
      </c>
      <c r="Q80" s="179">
        <f t="shared" si="19"/>
        <v>0</v>
      </c>
      <c r="R80" s="179">
        <f t="shared" si="19"/>
        <v>0</v>
      </c>
      <c r="S80" s="179">
        <f t="shared" si="19"/>
        <v>0</v>
      </c>
      <c r="T80" s="179">
        <f t="shared" si="19"/>
        <v>0</v>
      </c>
      <c r="U80" s="179">
        <f t="shared" si="19"/>
        <v>0</v>
      </c>
      <c r="V80" s="179">
        <f t="shared" si="19"/>
        <v>0.04</v>
      </c>
      <c r="W80" s="179">
        <f t="shared" si="19"/>
        <v>0</v>
      </c>
      <c r="X80" s="179">
        <f t="shared" si="19"/>
        <v>0</v>
      </c>
      <c r="Y80" s="179">
        <f t="shared" si="19"/>
        <v>0</v>
      </c>
      <c r="Z80" s="179">
        <f t="shared" si="19"/>
        <v>0</v>
      </c>
      <c r="AA80" s="179">
        <f t="shared" si="19"/>
        <v>7.0000000000000007E-2</v>
      </c>
      <c r="AB80" s="179">
        <f t="shared" si="19"/>
        <v>0</v>
      </c>
      <c r="AC80" s="179">
        <f t="shared" si="19"/>
        <v>0</v>
      </c>
      <c r="AD80" s="179">
        <f t="shared" si="19"/>
        <v>0</v>
      </c>
    </row>
    <row r="81" spans="1:30">
      <c r="A81" s="99" t="s">
        <v>133</v>
      </c>
      <c r="B81" s="106" t="s">
        <v>450</v>
      </c>
      <c r="C81" s="108" t="s">
        <v>697</v>
      </c>
      <c r="D81" s="97">
        <f t="shared" si="16"/>
        <v>0.04</v>
      </c>
      <c r="E81" s="97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>
        <v>0.04</v>
      </c>
      <c r="W81" s="98"/>
      <c r="X81" s="98"/>
      <c r="Y81" s="98"/>
      <c r="Z81" s="98"/>
      <c r="AA81" s="98"/>
      <c r="AB81" s="98"/>
      <c r="AC81" s="98"/>
      <c r="AD81" s="98"/>
    </row>
    <row r="82" spans="1:30">
      <c r="A82" s="99" t="s">
        <v>133</v>
      </c>
      <c r="B82" s="106" t="s">
        <v>451</v>
      </c>
      <c r="C82" s="106" t="s">
        <v>698</v>
      </c>
      <c r="D82" s="97">
        <f t="shared" si="16"/>
        <v>13.21</v>
      </c>
      <c r="E82" s="97"/>
      <c r="F82" s="98"/>
      <c r="G82" s="98"/>
      <c r="H82" s="98"/>
      <c r="I82" s="98"/>
      <c r="J82" s="98"/>
      <c r="K82" s="98">
        <v>13.14</v>
      </c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>
        <v>7.0000000000000007E-2</v>
      </c>
      <c r="AB82" s="98"/>
      <c r="AC82" s="98"/>
      <c r="AD82" s="98"/>
    </row>
    <row r="83" spans="1:30" s="153" customFormat="1" ht="13.8">
      <c r="A83" s="176" t="s">
        <v>1037</v>
      </c>
      <c r="B83" s="177" t="s">
        <v>897</v>
      </c>
      <c r="C83" s="178"/>
      <c r="D83" s="179">
        <f>D84</f>
        <v>8.65</v>
      </c>
      <c r="E83" s="179">
        <f t="shared" ref="E83:AD83" si="20">E84</f>
        <v>0</v>
      </c>
      <c r="F83" s="179">
        <f t="shared" si="20"/>
        <v>0</v>
      </c>
      <c r="G83" s="179">
        <f t="shared" si="20"/>
        <v>0</v>
      </c>
      <c r="H83" s="179">
        <f t="shared" si="20"/>
        <v>0</v>
      </c>
      <c r="I83" s="179">
        <f t="shared" si="20"/>
        <v>0</v>
      </c>
      <c r="J83" s="179">
        <f t="shared" si="20"/>
        <v>0</v>
      </c>
      <c r="K83" s="179">
        <f t="shared" si="20"/>
        <v>0</v>
      </c>
      <c r="L83" s="179">
        <f t="shared" si="20"/>
        <v>0</v>
      </c>
      <c r="M83" s="179">
        <f t="shared" si="20"/>
        <v>0</v>
      </c>
      <c r="N83" s="179">
        <f t="shared" si="20"/>
        <v>0</v>
      </c>
      <c r="O83" s="179">
        <f t="shared" si="20"/>
        <v>0</v>
      </c>
      <c r="P83" s="179">
        <f t="shared" si="20"/>
        <v>0</v>
      </c>
      <c r="Q83" s="179">
        <f t="shared" si="20"/>
        <v>0</v>
      </c>
      <c r="R83" s="179">
        <f t="shared" si="20"/>
        <v>0</v>
      </c>
      <c r="S83" s="179">
        <f t="shared" si="20"/>
        <v>0</v>
      </c>
      <c r="T83" s="179">
        <f t="shared" si="20"/>
        <v>0</v>
      </c>
      <c r="U83" s="179">
        <f t="shared" si="20"/>
        <v>0</v>
      </c>
      <c r="V83" s="179">
        <f t="shared" si="20"/>
        <v>0</v>
      </c>
      <c r="W83" s="179">
        <f t="shared" si="20"/>
        <v>0</v>
      </c>
      <c r="X83" s="179">
        <f t="shared" si="20"/>
        <v>0</v>
      </c>
      <c r="Y83" s="179">
        <f t="shared" si="20"/>
        <v>0</v>
      </c>
      <c r="Z83" s="179">
        <f t="shared" si="20"/>
        <v>0</v>
      </c>
      <c r="AA83" s="179">
        <f t="shared" si="20"/>
        <v>0</v>
      </c>
      <c r="AB83" s="179">
        <f t="shared" si="20"/>
        <v>0</v>
      </c>
      <c r="AC83" s="179">
        <f t="shared" si="20"/>
        <v>0</v>
      </c>
      <c r="AD83" s="179">
        <f t="shared" si="20"/>
        <v>8.65</v>
      </c>
    </row>
    <row r="84" spans="1:30">
      <c r="A84" s="99"/>
      <c r="B84" s="95" t="s">
        <v>783</v>
      </c>
      <c r="C84" s="96" t="s">
        <v>473</v>
      </c>
      <c r="D84" s="97">
        <f t="shared" si="16"/>
        <v>8.65</v>
      </c>
      <c r="E84" s="97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>
        <v>8.65</v>
      </c>
    </row>
    <row r="85" spans="1:30" s="153" customFormat="1" ht="13.8">
      <c r="A85" s="176" t="s">
        <v>1037</v>
      </c>
      <c r="B85" s="177" t="s">
        <v>898</v>
      </c>
      <c r="C85" s="178"/>
      <c r="D85" s="179">
        <f>SUM(D86:D88)</f>
        <v>0.44</v>
      </c>
      <c r="E85" s="179">
        <f t="shared" ref="E85:AD85" si="21">SUM(E86:E88)</f>
        <v>0</v>
      </c>
      <c r="F85" s="179">
        <f t="shared" si="21"/>
        <v>0</v>
      </c>
      <c r="G85" s="179">
        <f t="shared" si="21"/>
        <v>0</v>
      </c>
      <c r="H85" s="179">
        <f t="shared" si="21"/>
        <v>0</v>
      </c>
      <c r="I85" s="179">
        <f t="shared" si="21"/>
        <v>0.18</v>
      </c>
      <c r="J85" s="179">
        <f t="shared" si="21"/>
        <v>0</v>
      </c>
      <c r="K85" s="179">
        <f t="shared" si="21"/>
        <v>0</v>
      </c>
      <c r="L85" s="179">
        <f t="shared" si="21"/>
        <v>0</v>
      </c>
      <c r="M85" s="179">
        <f t="shared" si="21"/>
        <v>0</v>
      </c>
      <c r="N85" s="179">
        <f t="shared" si="21"/>
        <v>0</v>
      </c>
      <c r="O85" s="179">
        <f t="shared" si="21"/>
        <v>0</v>
      </c>
      <c r="P85" s="179">
        <f t="shared" si="21"/>
        <v>0</v>
      </c>
      <c r="Q85" s="179">
        <f t="shared" si="21"/>
        <v>0</v>
      </c>
      <c r="R85" s="179">
        <f t="shared" si="21"/>
        <v>0</v>
      </c>
      <c r="S85" s="179">
        <f t="shared" si="21"/>
        <v>0</v>
      </c>
      <c r="T85" s="179">
        <f t="shared" si="21"/>
        <v>0</v>
      </c>
      <c r="U85" s="179">
        <f t="shared" si="21"/>
        <v>0</v>
      </c>
      <c r="V85" s="179">
        <f t="shared" si="21"/>
        <v>0.26</v>
      </c>
      <c r="W85" s="179">
        <f t="shared" si="21"/>
        <v>0</v>
      </c>
      <c r="X85" s="179">
        <f t="shared" si="21"/>
        <v>0</v>
      </c>
      <c r="Y85" s="179">
        <f t="shared" si="21"/>
        <v>0</v>
      </c>
      <c r="Z85" s="179">
        <f t="shared" si="21"/>
        <v>0</v>
      </c>
      <c r="AA85" s="179">
        <f t="shared" si="21"/>
        <v>0</v>
      </c>
      <c r="AB85" s="179">
        <f t="shared" si="21"/>
        <v>0</v>
      </c>
      <c r="AC85" s="179">
        <f t="shared" si="21"/>
        <v>0</v>
      </c>
      <c r="AD85" s="179">
        <f t="shared" si="21"/>
        <v>0</v>
      </c>
    </row>
    <row r="86" spans="1:30">
      <c r="A86" s="99" t="s">
        <v>133</v>
      </c>
      <c r="B86" s="95" t="s">
        <v>888</v>
      </c>
      <c r="C86" s="106" t="s">
        <v>480</v>
      </c>
      <c r="D86" s="97">
        <f t="shared" si="16"/>
        <v>0.06</v>
      </c>
      <c r="E86" s="97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>
        <v>0.06</v>
      </c>
      <c r="W86" s="98"/>
      <c r="X86" s="98"/>
      <c r="Y86" s="98"/>
      <c r="Z86" s="98"/>
      <c r="AA86" s="98"/>
      <c r="AB86" s="98"/>
      <c r="AC86" s="98"/>
      <c r="AD86" s="98"/>
    </row>
    <row r="87" spans="1:30">
      <c r="A87" s="99" t="s">
        <v>133</v>
      </c>
      <c r="B87" s="106" t="s">
        <v>479</v>
      </c>
      <c r="C87" s="106" t="s">
        <v>822</v>
      </c>
      <c r="D87" s="97">
        <f t="shared" si="16"/>
        <v>0.2</v>
      </c>
      <c r="E87" s="97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>
        <v>0.2</v>
      </c>
      <c r="W87" s="98"/>
      <c r="X87" s="98"/>
      <c r="Y87" s="98"/>
      <c r="Z87" s="98"/>
      <c r="AA87" s="98"/>
      <c r="AB87" s="98"/>
      <c r="AC87" s="98"/>
      <c r="AD87" s="98"/>
    </row>
    <row r="88" spans="1:30">
      <c r="A88" s="99" t="s">
        <v>133</v>
      </c>
      <c r="B88" s="95" t="s">
        <v>820</v>
      </c>
      <c r="C88" s="96" t="s">
        <v>821</v>
      </c>
      <c r="D88" s="97">
        <f t="shared" si="16"/>
        <v>0.18</v>
      </c>
      <c r="E88" s="97"/>
      <c r="F88" s="98"/>
      <c r="G88" s="98"/>
      <c r="H88" s="98"/>
      <c r="I88" s="98">
        <v>0.18</v>
      </c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</row>
    <row r="89" spans="1:30" s="93" customFormat="1">
      <c r="A89" s="142">
        <v>10</v>
      </c>
      <c r="B89" s="143" t="s">
        <v>1039</v>
      </c>
      <c r="C89" s="144"/>
      <c r="D89" s="145">
        <f t="shared" ref="D89:AD89" si="22">SUM(D90:D92)</f>
        <v>20.61</v>
      </c>
      <c r="E89" s="145">
        <f t="shared" si="22"/>
        <v>3.0599999999999996</v>
      </c>
      <c r="F89" s="145">
        <f t="shared" si="22"/>
        <v>0</v>
      </c>
      <c r="G89" s="145">
        <f t="shared" si="22"/>
        <v>4.13</v>
      </c>
      <c r="H89" s="145">
        <f t="shared" si="22"/>
        <v>0</v>
      </c>
      <c r="I89" s="145">
        <f t="shared" si="22"/>
        <v>10.039999999999999</v>
      </c>
      <c r="J89" s="145">
        <f t="shared" si="22"/>
        <v>0</v>
      </c>
      <c r="K89" s="145">
        <f t="shared" si="22"/>
        <v>7.0000000000000007E-2</v>
      </c>
      <c r="L89" s="145">
        <f t="shared" si="22"/>
        <v>0.4</v>
      </c>
      <c r="M89" s="145">
        <f t="shared" si="22"/>
        <v>0</v>
      </c>
      <c r="N89" s="145">
        <f t="shared" si="22"/>
        <v>0.59000000000000008</v>
      </c>
      <c r="O89" s="145">
        <f t="shared" si="22"/>
        <v>0.08</v>
      </c>
      <c r="P89" s="145">
        <f t="shared" si="22"/>
        <v>0</v>
      </c>
      <c r="Q89" s="145">
        <f t="shared" si="22"/>
        <v>0.05</v>
      </c>
      <c r="R89" s="145">
        <f t="shared" si="22"/>
        <v>0</v>
      </c>
      <c r="S89" s="145">
        <f t="shared" si="22"/>
        <v>0</v>
      </c>
      <c r="T89" s="145">
        <f t="shared" si="22"/>
        <v>0</v>
      </c>
      <c r="U89" s="145">
        <f t="shared" si="22"/>
        <v>0</v>
      </c>
      <c r="V89" s="145">
        <f t="shared" si="22"/>
        <v>1.86</v>
      </c>
      <c r="W89" s="145">
        <f t="shared" si="22"/>
        <v>0</v>
      </c>
      <c r="X89" s="145">
        <f t="shared" si="22"/>
        <v>0</v>
      </c>
      <c r="Y89" s="145">
        <f t="shared" si="22"/>
        <v>0</v>
      </c>
      <c r="Z89" s="145">
        <f t="shared" si="22"/>
        <v>0</v>
      </c>
      <c r="AA89" s="145">
        <f t="shared" si="22"/>
        <v>0.22</v>
      </c>
      <c r="AB89" s="145">
        <f t="shared" si="22"/>
        <v>0</v>
      </c>
      <c r="AC89" s="145">
        <f t="shared" si="22"/>
        <v>0.11</v>
      </c>
      <c r="AD89" s="145">
        <f t="shared" si="22"/>
        <v>0</v>
      </c>
    </row>
    <row r="90" spans="1:30" ht="26.4">
      <c r="A90" s="99" t="s">
        <v>133</v>
      </c>
      <c r="B90" s="106" t="s">
        <v>889</v>
      </c>
      <c r="C90" s="108" t="s">
        <v>562</v>
      </c>
      <c r="D90" s="97">
        <f t="shared" si="16"/>
        <v>2.02</v>
      </c>
      <c r="E90" s="97">
        <v>1.63</v>
      </c>
      <c r="F90" s="98"/>
      <c r="G90" s="98">
        <v>0.03</v>
      </c>
      <c r="H90" s="98"/>
      <c r="I90" s="98">
        <v>0.05</v>
      </c>
      <c r="J90" s="98"/>
      <c r="K90" s="98"/>
      <c r="L90" s="98">
        <v>0.01</v>
      </c>
      <c r="M90" s="98"/>
      <c r="N90" s="98">
        <v>0.18</v>
      </c>
      <c r="O90" s="98">
        <v>0.01</v>
      </c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>
        <v>0.11</v>
      </c>
      <c r="AD90" s="98"/>
    </row>
    <row r="91" spans="1:30">
      <c r="A91" s="99" t="s">
        <v>133</v>
      </c>
      <c r="B91" s="106" t="s">
        <v>890</v>
      </c>
      <c r="C91" s="108" t="s">
        <v>656</v>
      </c>
      <c r="D91" s="97">
        <f t="shared" si="16"/>
        <v>12.9</v>
      </c>
      <c r="E91" s="97">
        <v>1.43</v>
      </c>
      <c r="F91" s="98"/>
      <c r="G91" s="98">
        <v>1.42</v>
      </c>
      <c r="H91" s="98"/>
      <c r="I91" s="98">
        <v>7.46</v>
      </c>
      <c r="J91" s="98"/>
      <c r="K91" s="98">
        <v>7.0000000000000007E-2</v>
      </c>
      <c r="L91" s="98">
        <v>0.39</v>
      </c>
      <c r="M91" s="98"/>
      <c r="N91" s="98">
        <v>0.39</v>
      </c>
      <c r="O91" s="98">
        <v>7.0000000000000007E-2</v>
      </c>
      <c r="P91" s="98"/>
      <c r="Q91" s="98">
        <v>0.05</v>
      </c>
      <c r="R91" s="98"/>
      <c r="S91" s="98"/>
      <c r="T91" s="98"/>
      <c r="U91" s="98"/>
      <c r="V91" s="98">
        <v>1.58</v>
      </c>
      <c r="W91" s="98"/>
      <c r="X91" s="98"/>
      <c r="Y91" s="98"/>
      <c r="Z91" s="98"/>
      <c r="AA91" s="98">
        <v>0.04</v>
      </c>
      <c r="AB91" s="98"/>
      <c r="AC91" s="98"/>
      <c r="AD91" s="98"/>
    </row>
    <row r="92" spans="1:30">
      <c r="A92" s="99" t="s">
        <v>133</v>
      </c>
      <c r="B92" s="106" t="s">
        <v>468</v>
      </c>
      <c r="C92" s="108" t="s">
        <v>891</v>
      </c>
      <c r="D92" s="97">
        <f t="shared" si="16"/>
        <v>5.6899999999999995</v>
      </c>
      <c r="E92" s="97"/>
      <c r="F92" s="98"/>
      <c r="G92" s="98">
        <v>2.68</v>
      </c>
      <c r="H92" s="98"/>
      <c r="I92" s="98">
        <v>2.5299999999999998</v>
      </c>
      <c r="J92" s="98"/>
      <c r="K92" s="98"/>
      <c r="L92" s="98"/>
      <c r="M92" s="98"/>
      <c r="N92" s="98">
        <v>0.02</v>
      </c>
      <c r="O92" s="98"/>
      <c r="P92" s="98"/>
      <c r="Q92" s="98"/>
      <c r="R92" s="98"/>
      <c r="S92" s="98"/>
      <c r="T92" s="98"/>
      <c r="U92" s="98"/>
      <c r="V92" s="98">
        <v>0.28000000000000003</v>
      </c>
      <c r="W92" s="98"/>
      <c r="X92" s="98"/>
      <c r="Y92" s="98"/>
      <c r="Z92" s="98"/>
      <c r="AA92" s="98">
        <v>0.18</v>
      </c>
      <c r="AB92" s="98"/>
      <c r="AC92" s="98"/>
      <c r="AD92" s="98"/>
    </row>
    <row r="93" spans="1:30" s="93" customFormat="1">
      <c r="A93" s="142">
        <v>11</v>
      </c>
      <c r="B93" s="143" t="s">
        <v>131</v>
      </c>
      <c r="C93" s="144"/>
      <c r="D93" s="145">
        <f>SUM(D94:D96)</f>
        <v>54.2</v>
      </c>
      <c r="E93" s="145">
        <f t="shared" ref="E93:AD93" si="23">SUM(E94:E96)</f>
        <v>0</v>
      </c>
      <c r="F93" s="145">
        <f t="shared" si="23"/>
        <v>0</v>
      </c>
      <c r="G93" s="145">
        <f t="shared" si="23"/>
        <v>0</v>
      </c>
      <c r="H93" s="145">
        <f t="shared" si="23"/>
        <v>0</v>
      </c>
      <c r="I93" s="145">
        <f t="shared" si="23"/>
        <v>0</v>
      </c>
      <c r="J93" s="145">
        <f t="shared" si="23"/>
        <v>0</v>
      </c>
      <c r="K93" s="145">
        <f t="shared" si="23"/>
        <v>54.2</v>
      </c>
      <c r="L93" s="145">
        <f t="shared" si="23"/>
        <v>0</v>
      </c>
      <c r="M93" s="145">
        <f t="shared" si="23"/>
        <v>0</v>
      </c>
      <c r="N93" s="145">
        <f t="shared" si="23"/>
        <v>0</v>
      </c>
      <c r="O93" s="145">
        <f t="shared" si="23"/>
        <v>0</v>
      </c>
      <c r="P93" s="145">
        <f t="shared" si="23"/>
        <v>0</v>
      </c>
      <c r="Q93" s="145">
        <f t="shared" si="23"/>
        <v>0</v>
      </c>
      <c r="R93" s="145">
        <f t="shared" si="23"/>
        <v>0</v>
      </c>
      <c r="S93" s="145">
        <f t="shared" si="23"/>
        <v>0</v>
      </c>
      <c r="T93" s="145">
        <f t="shared" si="23"/>
        <v>0</v>
      </c>
      <c r="U93" s="145">
        <f t="shared" si="23"/>
        <v>0</v>
      </c>
      <c r="V93" s="145">
        <f t="shared" si="23"/>
        <v>0</v>
      </c>
      <c r="W93" s="145">
        <f t="shared" si="23"/>
        <v>0</v>
      </c>
      <c r="X93" s="145">
        <f t="shared" si="23"/>
        <v>0</v>
      </c>
      <c r="Y93" s="145">
        <f t="shared" si="23"/>
        <v>0</v>
      </c>
      <c r="Z93" s="145">
        <f t="shared" si="23"/>
        <v>0</v>
      </c>
      <c r="AA93" s="145">
        <f t="shared" si="23"/>
        <v>0</v>
      </c>
      <c r="AB93" s="145">
        <f t="shared" si="23"/>
        <v>0</v>
      </c>
      <c r="AC93" s="145">
        <f t="shared" si="23"/>
        <v>0</v>
      </c>
      <c r="AD93" s="145">
        <f t="shared" si="23"/>
        <v>0</v>
      </c>
    </row>
    <row r="94" spans="1:30">
      <c r="A94" s="99" t="s">
        <v>133</v>
      </c>
      <c r="B94" s="95" t="s">
        <v>839</v>
      </c>
      <c r="C94" s="96" t="s">
        <v>840</v>
      </c>
      <c r="D94" s="97">
        <f t="shared" si="16"/>
        <v>20</v>
      </c>
      <c r="E94" s="97"/>
      <c r="F94" s="98"/>
      <c r="G94" s="98"/>
      <c r="H94" s="98"/>
      <c r="I94" s="98"/>
      <c r="J94" s="98"/>
      <c r="K94" s="98">
        <v>20</v>
      </c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</row>
    <row r="95" spans="1:30">
      <c r="A95" s="99" t="s">
        <v>133</v>
      </c>
      <c r="B95" s="95" t="s">
        <v>842</v>
      </c>
      <c r="C95" s="96" t="s">
        <v>892</v>
      </c>
      <c r="D95" s="97">
        <f t="shared" si="16"/>
        <v>10.42</v>
      </c>
      <c r="E95" s="97"/>
      <c r="F95" s="98"/>
      <c r="G95" s="98"/>
      <c r="H95" s="98"/>
      <c r="I95" s="98"/>
      <c r="J95" s="98"/>
      <c r="K95" s="98">
        <v>10.42</v>
      </c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</row>
    <row r="96" spans="1:30">
      <c r="A96" s="99" t="s">
        <v>133</v>
      </c>
      <c r="B96" s="95" t="s">
        <v>893</v>
      </c>
      <c r="C96" s="96" t="s">
        <v>841</v>
      </c>
      <c r="D96" s="97">
        <f t="shared" si="16"/>
        <v>23.78</v>
      </c>
      <c r="E96" s="97"/>
      <c r="F96" s="98"/>
      <c r="G96" s="98"/>
      <c r="H96" s="98"/>
      <c r="I96" s="98"/>
      <c r="J96" s="98"/>
      <c r="K96" s="98">
        <v>23.78</v>
      </c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</row>
    <row r="97" spans="1:30" s="93" customFormat="1">
      <c r="A97" s="142">
        <v>12</v>
      </c>
      <c r="B97" s="143" t="s">
        <v>62</v>
      </c>
      <c r="C97" s="144"/>
      <c r="D97" s="145">
        <f>SUM(D98:D100)</f>
        <v>0.32999999999999996</v>
      </c>
      <c r="E97" s="145">
        <f t="shared" ref="E97:AD97" si="24">SUM(E98:E100)</f>
        <v>0</v>
      </c>
      <c r="F97" s="145">
        <f t="shared" si="24"/>
        <v>0</v>
      </c>
      <c r="G97" s="145">
        <f t="shared" si="24"/>
        <v>0.12</v>
      </c>
      <c r="H97" s="145">
        <f t="shared" si="24"/>
        <v>0</v>
      </c>
      <c r="I97" s="145">
        <f t="shared" si="24"/>
        <v>0.01</v>
      </c>
      <c r="J97" s="145">
        <f t="shared" si="24"/>
        <v>0</v>
      </c>
      <c r="K97" s="145">
        <f t="shared" si="24"/>
        <v>0</v>
      </c>
      <c r="L97" s="145">
        <f t="shared" si="24"/>
        <v>0</v>
      </c>
      <c r="M97" s="145">
        <f t="shared" si="24"/>
        <v>0</v>
      </c>
      <c r="N97" s="145">
        <f t="shared" si="24"/>
        <v>0</v>
      </c>
      <c r="O97" s="145">
        <f t="shared" si="24"/>
        <v>0</v>
      </c>
      <c r="P97" s="145">
        <f t="shared" si="24"/>
        <v>0</v>
      </c>
      <c r="Q97" s="145">
        <f t="shared" si="24"/>
        <v>0</v>
      </c>
      <c r="R97" s="145">
        <f t="shared" si="24"/>
        <v>0.06</v>
      </c>
      <c r="S97" s="145">
        <f t="shared" si="24"/>
        <v>0.03</v>
      </c>
      <c r="T97" s="145">
        <f t="shared" si="24"/>
        <v>0</v>
      </c>
      <c r="U97" s="145">
        <f t="shared" si="24"/>
        <v>0</v>
      </c>
      <c r="V97" s="145">
        <f t="shared" si="24"/>
        <v>0.11</v>
      </c>
      <c r="W97" s="145">
        <f t="shared" si="24"/>
        <v>0</v>
      </c>
      <c r="X97" s="145">
        <f t="shared" si="24"/>
        <v>0</v>
      </c>
      <c r="Y97" s="145">
        <f t="shared" si="24"/>
        <v>0</v>
      </c>
      <c r="Z97" s="145">
        <f t="shared" si="24"/>
        <v>0</v>
      </c>
      <c r="AA97" s="145">
        <f t="shared" si="24"/>
        <v>0</v>
      </c>
      <c r="AB97" s="145">
        <f t="shared" si="24"/>
        <v>0</v>
      </c>
      <c r="AC97" s="145">
        <f t="shared" si="24"/>
        <v>0</v>
      </c>
      <c r="AD97" s="145">
        <f t="shared" si="24"/>
        <v>0</v>
      </c>
    </row>
    <row r="98" spans="1:30">
      <c r="A98" s="99" t="s">
        <v>133</v>
      </c>
      <c r="B98" s="95" t="s">
        <v>902</v>
      </c>
      <c r="C98" s="108" t="s">
        <v>564</v>
      </c>
      <c r="D98" s="97">
        <f t="shared" ref="D98:D131" si="25">SUM(E98:AD98)</f>
        <v>0.03</v>
      </c>
      <c r="E98" s="97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>
        <v>0.03</v>
      </c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</row>
    <row r="99" spans="1:30">
      <c r="A99" s="99" t="s">
        <v>133</v>
      </c>
      <c r="B99" s="95" t="s">
        <v>903</v>
      </c>
      <c r="C99" s="96" t="s">
        <v>563</v>
      </c>
      <c r="D99" s="97">
        <f t="shared" si="25"/>
        <v>0.12</v>
      </c>
      <c r="E99" s="97"/>
      <c r="F99" s="98"/>
      <c r="G99" s="98">
        <v>0.12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</row>
    <row r="100" spans="1:30">
      <c r="A100" s="99" t="s">
        <v>133</v>
      </c>
      <c r="B100" s="95" t="s">
        <v>904</v>
      </c>
      <c r="C100" s="96" t="s">
        <v>829</v>
      </c>
      <c r="D100" s="97">
        <f t="shared" si="25"/>
        <v>0.18</v>
      </c>
      <c r="E100" s="97"/>
      <c r="F100" s="98"/>
      <c r="G100" s="98"/>
      <c r="H100" s="98"/>
      <c r="I100" s="98">
        <v>0.01</v>
      </c>
      <c r="J100" s="98"/>
      <c r="K100" s="98"/>
      <c r="L100" s="98"/>
      <c r="M100" s="98"/>
      <c r="N100" s="98"/>
      <c r="O100" s="98"/>
      <c r="P100" s="98"/>
      <c r="Q100" s="98"/>
      <c r="R100" s="98">
        <v>0.06</v>
      </c>
      <c r="S100" s="98"/>
      <c r="T100" s="98"/>
      <c r="U100" s="98"/>
      <c r="V100" s="98">
        <v>0.11</v>
      </c>
      <c r="W100" s="98"/>
      <c r="X100" s="98"/>
      <c r="Y100" s="98"/>
      <c r="Z100" s="98"/>
      <c r="AA100" s="98"/>
      <c r="AB100" s="98"/>
      <c r="AC100" s="98"/>
      <c r="AD100" s="98"/>
    </row>
    <row r="101" spans="1:30" s="93" customFormat="1">
      <c r="A101" s="142">
        <v>13</v>
      </c>
      <c r="B101" s="143" t="s">
        <v>78</v>
      </c>
      <c r="C101" s="144"/>
      <c r="D101" s="145">
        <f>SUM(D102:D110)</f>
        <v>6.0100000000000007</v>
      </c>
      <c r="E101" s="145">
        <f t="shared" ref="E101:AD101" si="26">SUM(E102:E110)</f>
        <v>0</v>
      </c>
      <c r="F101" s="145">
        <f t="shared" si="26"/>
        <v>0</v>
      </c>
      <c r="G101" s="145">
        <f t="shared" si="26"/>
        <v>0.11</v>
      </c>
      <c r="H101" s="145">
        <f t="shared" si="26"/>
        <v>0</v>
      </c>
      <c r="I101" s="145">
        <f t="shared" si="26"/>
        <v>2.59</v>
      </c>
      <c r="J101" s="145">
        <f t="shared" si="26"/>
        <v>0</v>
      </c>
      <c r="K101" s="145">
        <f t="shared" si="26"/>
        <v>0.18</v>
      </c>
      <c r="L101" s="145">
        <f t="shared" si="26"/>
        <v>0.03</v>
      </c>
      <c r="M101" s="145">
        <f t="shared" si="26"/>
        <v>0</v>
      </c>
      <c r="N101" s="145">
        <f t="shared" si="26"/>
        <v>0.49</v>
      </c>
      <c r="O101" s="145">
        <f t="shared" si="26"/>
        <v>0</v>
      </c>
      <c r="P101" s="145">
        <f t="shared" si="26"/>
        <v>0</v>
      </c>
      <c r="Q101" s="145">
        <f t="shared" si="26"/>
        <v>0</v>
      </c>
      <c r="R101" s="145">
        <f t="shared" si="26"/>
        <v>0</v>
      </c>
      <c r="S101" s="145">
        <f t="shared" si="26"/>
        <v>0</v>
      </c>
      <c r="T101" s="145">
        <f t="shared" si="26"/>
        <v>0</v>
      </c>
      <c r="U101" s="145">
        <f t="shared" si="26"/>
        <v>0</v>
      </c>
      <c r="V101" s="145">
        <f t="shared" si="26"/>
        <v>1.6300000000000001</v>
      </c>
      <c r="W101" s="145">
        <f t="shared" si="26"/>
        <v>0.02</v>
      </c>
      <c r="X101" s="145">
        <f t="shared" si="26"/>
        <v>0</v>
      </c>
      <c r="Y101" s="145">
        <f t="shared" si="26"/>
        <v>0</v>
      </c>
      <c r="Z101" s="145">
        <f t="shared" si="26"/>
        <v>0.91</v>
      </c>
      <c r="AA101" s="145">
        <f t="shared" si="26"/>
        <v>0</v>
      </c>
      <c r="AB101" s="145">
        <f t="shared" si="26"/>
        <v>0</v>
      </c>
      <c r="AC101" s="145">
        <f t="shared" si="26"/>
        <v>0.05</v>
      </c>
      <c r="AD101" s="145">
        <f t="shared" si="26"/>
        <v>0</v>
      </c>
    </row>
    <row r="102" spans="1:30" ht="26.4">
      <c r="A102" s="99" t="s">
        <v>133</v>
      </c>
      <c r="B102" s="180" t="s">
        <v>905</v>
      </c>
      <c r="C102" s="180" t="s">
        <v>529</v>
      </c>
      <c r="D102" s="97">
        <f t="shared" si="25"/>
        <v>2.08</v>
      </c>
      <c r="E102" s="97"/>
      <c r="F102" s="98"/>
      <c r="G102" s="98"/>
      <c r="H102" s="98"/>
      <c r="I102" s="98">
        <v>1.8</v>
      </c>
      <c r="J102" s="98"/>
      <c r="K102" s="98"/>
      <c r="L102" s="98">
        <v>0.03</v>
      </c>
      <c r="M102" s="98"/>
      <c r="N102" s="98">
        <v>0.23</v>
      </c>
      <c r="O102" s="98"/>
      <c r="P102" s="98"/>
      <c r="Q102" s="98"/>
      <c r="R102" s="98"/>
      <c r="S102" s="98"/>
      <c r="T102" s="98"/>
      <c r="U102" s="98"/>
      <c r="V102" s="98"/>
      <c r="W102" s="98">
        <v>0.02</v>
      </c>
      <c r="X102" s="98"/>
      <c r="Y102" s="98"/>
      <c r="Z102" s="98"/>
      <c r="AA102" s="98"/>
      <c r="AB102" s="98"/>
      <c r="AC102" s="98"/>
      <c r="AD102" s="98"/>
    </row>
    <row r="103" spans="1:30">
      <c r="A103" s="99" t="s">
        <v>133</v>
      </c>
      <c r="B103" s="106" t="s">
        <v>906</v>
      </c>
      <c r="C103" s="106" t="s">
        <v>907</v>
      </c>
      <c r="D103" s="97">
        <f t="shared" si="25"/>
        <v>0.60000000000000009</v>
      </c>
      <c r="E103" s="97"/>
      <c r="F103" s="98"/>
      <c r="G103" s="98">
        <v>0.08</v>
      </c>
      <c r="H103" s="98"/>
      <c r="I103" s="98">
        <v>0.18</v>
      </c>
      <c r="J103" s="98"/>
      <c r="K103" s="98">
        <v>0.18</v>
      </c>
      <c r="L103" s="98"/>
      <c r="M103" s="98"/>
      <c r="N103" s="98">
        <v>0.11</v>
      </c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>
        <v>0.05</v>
      </c>
      <c r="AD103" s="98"/>
    </row>
    <row r="104" spans="1:30">
      <c r="A104" s="99" t="s">
        <v>133</v>
      </c>
      <c r="B104" s="95" t="s">
        <v>908</v>
      </c>
      <c r="C104" s="108" t="s">
        <v>616</v>
      </c>
      <c r="D104" s="97">
        <f t="shared" si="25"/>
        <v>0.24000000000000002</v>
      </c>
      <c r="E104" s="97"/>
      <c r="F104" s="98"/>
      <c r="G104" s="98">
        <v>0.03</v>
      </c>
      <c r="H104" s="98"/>
      <c r="I104" s="98">
        <v>0.17</v>
      </c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>
        <v>0.03</v>
      </c>
      <c r="W104" s="98"/>
      <c r="X104" s="98"/>
      <c r="Y104" s="98"/>
      <c r="Z104" s="98">
        <v>0.01</v>
      </c>
      <c r="AA104" s="98"/>
      <c r="AB104" s="98"/>
      <c r="AC104" s="98"/>
      <c r="AD104" s="98"/>
    </row>
    <row r="105" spans="1:30">
      <c r="A105" s="99" t="s">
        <v>133</v>
      </c>
      <c r="B105" s="95" t="s">
        <v>909</v>
      </c>
      <c r="C105" s="108" t="s">
        <v>426</v>
      </c>
      <c r="D105" s="97">
        <f t="shared" si="25"/>
        <v>7.0000000000000007E-2</v>
      </c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>
        <v>7.0000000000000007E-2</v>
      </c>
      <c r="W105" s="98"/>
      <c r="X105" s="98"/>
      <c r="Y105" s="98"/>
      <c r="Z105" s="98"/>
      <c r="AA105" s="98"/>
      <c r="AB105" s="98"/>
      <c r="AC105" s="98"/>
      <c r="AD105" s="98"/>
    </row>
    <row r="106" spans="1:30">
      <c r="A106" s="99" t="s">
        <v>133</v>
      </c>
      <c r="B106" s="120" t="s">
        <v>444</v>
      </c>
      <c r="C106" s="108" t="s">
        <v>445</v>
      </c>
      <c r="D106" s="97">
        <f t="shared" si="25"/>
        <v>0.68</v>
      </c>
      <c r="E106" s="97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>
        <v>0.68</v>
      </c>
      <c r="W106" s="98"/>
      <c r="X106" s="98"/>
      <c r="Y106" s="98"/>
      <c r="Z106" s="98"/>
      <c r="AA106" s="98"/>
      <c r="AB106" s="98"/>
      <c r="AC106" s="98"/>
      <c r="AD106" s="98"/>
    </row>
    <row r="107" spans="1:30">
      <c r="A107" s="99" t="s">
        <v>133</v>
      </c>
      <c r="B107" s="95" t="s">
        <v>910</v>
      </c>
      <c r="C107" s="96" t="s">
        <v>732</v>
      </c>
      <c r="D107" s="97">
        <f t="shared" si="25"/>
        <v>0.05</v>
      </c>
      <c r="E107" s="97"/>
      <c r="F107" s="98"/>
      <c r="G107" s="98"/>
      <c r="H107" s="98"/>
      <c r="I107" s="98">
        <v>0.05</v>
      </c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</row>
    <row r="108" spans="1:30">
      <c r="A108" s="99" t="s">
        <v>133</v>
      </c>
      <c r="B108" s="95" t="s">
        <v>911</v>
      </c>
      <c r="C108" s="108" t="s">
        <v>764</v>
      </c>
      <c r="D108" s="97">
        <f t="shared" si="25"/>
        <v>0.57999999999999996</v>
      </c>
      <c r="E108" s="97"/>
      <c r="F108" s="98"/>
      <c r="G108" s="98"/>
      <c r="H108" s="98"/>
      <c r="I108" s="98">
        <v>0.08</v>
      </c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>
        <v>0.5</v>
      </c>
      <c r="W108" s="98"/>
      <c r="X108" s="98"/>
      <c r="Y108" s="98"/>
      <c r="Z108" s="98"/>
      <c r="AA108" s="98"/>
      <c r="AB108" s="98"/>
      <c r="AC108" s="98"/>
      <c r="AD108" s="98"/>
    </row>
    <row r="109" spans="1:30">
      <c r="A109" s="99" t="s">
        <v>133</v>
      </c>
      <c r="B109" s="95" t="s">
        <v>912</v>
      </c>
      <c r="C109" s="96" t="s">
        <v>816</v>
      </c>
      <c r="D109" s="97">
        <f t="shared" si="25"/>
        <v>1.6</v>
      </c>
      <c r="E109" s="97"/>
      <c r="F109" s="98"/>
      <c r="G109" s="98"/>
      <c r="H109" s="98"/>
      <c r="I109" s="98">
        <v>0.31</v>
      </c>
      <c r="J109" s="98"/>
      <c r="K109" s="98"/>
      <c r="L109" s="98"/>
      <c r="M109" s="98"/>
      <c r="N109" s="98">
        <v>0.15</v>
      </c>
      <c r="O109" s="98"/>
      <c r="P109" s="98"/>
      <c r="Q109" s="98"/>
      <c r="R109" s="98"/>
      <c r="S109" s="98"/>
      <c r="T109" s="98"/>
      <c r="U109" s="98"/>
      <c r="V109" s="98">
        <v>0.24</v>
      </c>
      <c r="W109" s="98"/>
      <c r="X109" s="98"/>
      <c r="Y109" s="98"/>
      <c r="Z109" s="98">
        <v>0.9</v>
      </c>
      <c r="AA109" s="98"/>
      <c r="AB109" s="98"/>
      <c r="AC109" s="98"/>
      <c r="AD109" s="98"/>
    </row>
    <row r="110" spans="1:30">
      <c r="A110" s="99"/>
      <c r="B110" s="95" t="s">
        <v>913</v>
      </c>
      <c r="C110" s="109" t="s">
        <v>829</v>
      </c>
      <c r="D110" s="97">
        <f t="shared" si="25"/>
        <v>0.11</v>
      </c>
      <c r="E110" s="97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>
        <v>0.11</v>
      </c>
      <c r="W110" s="98"/>
      <c r="X110" s="98"/>
      <c r="Y110" s="98"/>
      <c r="Z110" s="98"/>
      <c r="AA110" s="98"/>
      <c r="AB110" s="98"/>
      <c r="AC110" s="98"/>
      <c r="AD110" s="98"/>
    </row>
    <row r="111" spans="1:30" s="93" customFormat="1">
      <c r="A111" s="142">
        <v>14</v>
      </c>
      <c r="B111" s="143" t="s">
        <v>79</v>
      </c>
      <c r="C111" s="144"/>
      <c r="D111" s="145">
        <f>SUM(D112:D114)</f>
        <v>0.26</v>
      </c>
      <c r="E111" s="145">
        <f t="shared" ref="E111:AD111" si="27">SUM(E112:E114)</f>
        <v>0</v>
      </c>
      <c r="F111" s="145">
        <f t="shared" si="27"/>
        <v>0</v>
      </c>
      <c r="G111" s="145">
        <f t="shared" si="27"/>
        <v>0</v>
      </c>
      <c r="H111" s="145">
        <f t="shared" si="27"/>
        <v>0</v>
      </c>
      <c r="I111" s="145">
        <f t="shared" si="27"/>
        <v>0.14000000000000001</v>
      </c>
      <c r="J111" s="145">
        <f t="shared" si="27"/>
        <v>0</v>
      </c>
      <c r="K111" s="145">
        <f t="shared" si="27"/>
        <v>0</v>
      </c>
      <c r="L111" s="145">
        <f t="shared" si="27"/>
        <v>0</v>
      </c>
      <c r="M111" s="145">
        <f t="shared" si="27"/>
        <v>0</v>
      </c>
      <c r="N111" s="145">
        <f t="shared" si="27"/>
        <v>0</v>
      </c>
      <c r="O111" s="145">
        <f t="shared" si="27"/>
        <v>0</v>
      </c>
      <c r="P111" s="145">
        <f t="shared" si="27"/>
        <v>0</v>
      </c>
      <c r="Q111" s="145">
        <f t="shared" si="27"/>
        <v>0</v>
      </c>
      <c r="R111" s="145">
        <f t="shared" si="27"/>
        <v>0</v>
      </c>
      <c r="S111" s="145">
        <f t="shared" si="27"/>
        <v>0</v>
      </c>
      <c r="T111" s="145">
        <f t="shared" si="27"/>
        <v>0</v>
      </c>
      <c r="U111" s="145">
        <f t="shared" si="27"/>
        <v>0</v>
      </c>
      <c r="V111" s="145">
        <f t="shared" si="27"/>
        <v>0</v>
      </c>
      <c r="W111" s="145">
        <f t="shared" si="27"/>
        <v>0</v>
      </c>
      <c r="X111" s="145">
        <f t="shared" si="27"/>
        <v>0</v>
      </c>
      <c r="Y111" s="145">
        <f t="shared" si="27"/>
        <v>0</v>
      </c>
      <c r="Z111" s="145">
        <f t="shared" si="27"/>
        <v>0.12</v>
      </c>
      <c r="AA111" s="145">
        <f t="shared" si="27"/>
        <v>0</v>
      </c>
      <c r="AB111" s="145">
        <f t="shared" si="27"/>
        <v>0</v>
      </c>
      <c r="AC111" s="145">
        <f t="shared" si="27"/>
        <v>0</v>
      </c>
      <c r="AD111" s="145">
        <f t="shared" si="27"/>
        <v>0</v>
      </c>
    </row>
    <row r="112" spans="1:30">
      <c r="A112" s="99" t="s">
        <v>133</v>
      </c>
      <c r="B112" s="120" t="s">
        <v>914</v>
      </c>
      <c r="C112" s="108" t="s">
        <v>690</v>
      </c>
      <c r="D112" s="97">
        <f t="shared" si="25"/>
        <v>0.12</v>
      </c>
      <c r="E112" s="97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>
        <v>0.12</v>
      </c>
      <c r="AA112" s="98"/>
      <c r="AB112" s="98"/>
      <c r="AC112" s="98"/>
      <c r="AD112" s="98"/>
    </row>
    <row r="113" spans="1:30">
      <c r="A113" s="99" t="s">
        <v>133</v>
      </c>
      <c r="B113" s="95" t="s">
        <v>915</v>
      </c>
      <c r="C113" s="96" t="s">
        <v>765</v>
      </c>
      <c r="D113" s="97">
        <f t="shared" si="25"/>
        <v>0.08</v>
      </c>
      <c r="E113" s="97"/>
      <c r="F113" s="98"/>
      <c r="G113" s="98"/>
      <c r="H113" s="98"/>
      <c r="I113" s="98">
        <v>0.08</v>
      </c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</row>
    <row r="114" spans="1:30">
      <c r="A114" s="99" t="s">
        <v>133</v>
      </c>
      <c r="B114" s="106" t="s">
        <v>916</v>
      </c>
      <c r="C114" s="96" t="s">
        <v>917</v>
      </c>
      <c r="D114" s="97">
        <f t="shared" si="25"/>
        <v>0.06</v>
      </c>
      <c r="E114" s="97"/>
      <c r="F114" s="98"/>
      <c r="G114" s="98"/>
      <c r="H114" s="98"/>
      <c r="I114" s="98">
        <v>0.06</v>
      </c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</row>
    <row r="115" spans="1:30" s="93" customFormat="1">
      <c r="A115" s="142">
        <v>15</v>
      </c>
      <c r="B115" s="143" t="s">
        <v>6</v>
      </c>
      <c r="C115" s="144">
        <v>0</v>
      </c>
      <c r="D115" s="145">
        <f>D116+D121+D125+D127+D129+D133+D136</f>
        <v>6.95</v>
      </c>
      <c r="E115" s="145">
        <f t="shared" ref="E115:AD115" si="28">E116+E121+E125+E127+E129+E133+E136</f>
        <v>0.33999999999999997</v>
      </c>
      <c r="F115" s="145">
        <f t="shared" si="28"/>
        <v>0</v>
      </c>
      <c r="G115" s="145">
        <f t="shared" si="28"/>
        <v>1.5400000000000003</v>
      </c>
      <c r="H115" s="145">
        <f t="shared" si="28"/>
        <v>0.01</v>
      </c>
      <c r="I115" s="145">
        <f t="shared" si="28"/>
        <v>2.6399999999999997</v>
      </c>
      <c r="J115" s="145">
        <f t="shared" si="28"/>
        <v>0</v>
      </c>
      <c r="K115" s="145">
        <f t="shared" si="28"/>
        <v>0.01</v>
      </c>
      <c r="L115" s="145">
        <f t="shared" si="28"/>
        <v>0</v>
      </c>
      <c r="M115" s="145">
        <f t="shared" si="28"/>
        <v>0.01</v>
      </c>
      <c r="N115" s="145">
        <f t="shared" si="28"/>
        <v>0.02</v>
      </c>
      <c r="O115" s="145">
        <f t="shared" si="28"/>
        <v>0</v>
      </c>
      <c r="P115" s="145">
        <f t="shared" si="28"/>
        <v>0</v>
      </c>
      <c r="Q115" s="145">
        <f t="shared" si="28"/>
        <v>0</v>
      </c>
      <c r="R115" s="145">
        <f t="shared" si="28"/>
        <v>0</v>
      </c>
      <c r="S115" s="145">
        <f t="shared" si="28"/>
        <v>0.5</v>
      </c>
      <c r="T115" s="145">
        <f t="shared" si="28"/>
        <v>0</v>
      </c>
      <c r="U115" s="145">
        <f t="shared" si="28"/>
        <v>0</v>
      </c>
      <c r="V115" s="145">
        <f t="shared" si="28"/>
        <v>1.3800000000000001</v>
      </c>
      <c r="W115" s="145">
        <f t="shared" si="28"/>
        <v>0</v>
      </c>
      <c r="X115" s="145">
        <f t="shared" si="28"/>
        <v>0.14000000000000001</v>
      </c>
      <c r="Y115" s="145">
        <f t="shared" si="28"/>
        <v>0.28999999999999998</v>
      </c>
      <c r="Z115" s="145">
        <f t="shared" si="28"/>
        <v>0</v>
      </c>
      <c r="AA115" s="145">
        <f t="shared" si="28"/>
        <v>0.03</v>
      </c>
      <c r="AB115" s="145">
        <f t="shared" si="28"/>
        <v>0</v>
      </c>
      <c r="AC115" s="145">
        <f t="shared" si="28"/>
        <v>0.04</v>
      </c>
      <c r="AD115" s="145">
        <f t="shared" si="28"/>
        <v>0</v>
      </c>
    </row>
    <row r="116" spans="1:30" s="153" customFormat="1" ht="13.8">
      <c r="A116" s="176" t="s">
        <v>1037</v>
      </c>
      <c r="B116" s="177" t="s">
        <v>230</v>
      </c>
      <c r="C116" s="178"/>
      <c r="D116" s="179">
        <f>SUM(D117:D120)</f>
        <v>2.17</v>
      </c>
      <c r="E116" s="179">
        <f t="shared" ref="E116:AD116" si="29">SUM(E117:E120)</f>
        <v>0.33999999999999997</v>
      </c>
      <c r="F116" s="179">
        <f t="shared" si="29"/>
        <v>0</v>
      </c>
      <c r="G116" s="179">
        <f t="shared" si="29"/>
        <v>0.9</v>
      </c>
      <c r="H116" s="179">
        <f t="shared" si="29"/>
        <v>0</v>
      </c>
      <c r="I116" s="179">
        <f t="shared" si="29"/>
        <v>0.8899999999999999</v>
      </c>
      <c r="J116" s="179">
        <f t="shared" si="29"/>
        <v>0</v>
      </c>
      <c r="K116" s="179">
        <f t="shared" si="29"/>
        <v>0.01</v>
      </c>
      <c r="L116" s="179">
        <f t="shared" si="29"/>
        <v>0</v>
      </c>
      <c r="M116" s="179">
        <f t="shared" si="29"/>
        <v>0</v>
      </c>
      <c r="N116" s="179">
        <f t="shared" si="29"/>
        <v>0</v>
      </c>
      <c r="O116" s="179">
        <f t="shared" si="29"/>
        <v>0</v>
      </c>
      <c r="P116" s="179">
        <f t="shared" si="29"/>
        <v>0</v>
      </c>
      <c r="Q116" s="179">
        <f t="shared" si="29"/>
        <v>0</v>
      </c>
      <c r="R116" s="179">
        <f t="shared" si="29"/>
        <v>0</v>
      </c>
      <c r="S116" s="179">
        <f t="shared" si="29"/>
        <v>0</v>
      </c>
      <c r="T116" s="179">
        <f t="shared" si="29"/>
        <v>0</v>
      </c>
      <c r="U116" s="179">
        <f t="shared" si="29"/>
        <v>0</v>
      </c>
      <c r="V116" s="179">
        <f t="shared" si="29"/>
        <v>0</v>
      </c>
      <c r="W116" s="179">
        <f t="shared" si="29"/>
        <v>0</v>
      </c>
      <c r="X116" s="179">
        <f t="shared" si="29"/>
        <v>0</v>
      </c>
      <c r="Y116" s="179">
        <f t="shared" si="29"/>
        <v>0</v>
      </c>
      <c r="Z116" s="179">
        <f t="shared" si="29"/>
        <v>0</v>
      </c>
      <c r="AA116" s="179">
        <f t="shared" si="29"/>
        <v>0.03</v>
      </c>
      <c r="AB116" s="179">
        <f t="shared" si="29"/>
        <v>0</v>
      </c>
      <c r="AC116" s="179">
        <f t="shared" si="29"/>
        <v>0</v>
      </c>
      <c r="AD116" s="179">
        <f t="shared" si="29"/>
        <v>0</v>
      </c>
    </row>
    <row r="117" spans="1:30">
      <c r="A117" s="99" t="s">
        <v>133</v>
      </c>
      <c r="B117" s="96" t="s">
        <v>530</v>
      </c>
      <c r="C117" s="96" t="s">
        <v>531</v>
      </c>
      <c r="D117" s="97">
        <f t="shared" si="25"/>
        <v>0.53</v>
      </c>
      <c r="E117" s="97"/>
      <c r="F117" s="98"/>
      <c r="G117" s="98">
        <v>0.53</v>
      </c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</row>
    <row r="118" spans="1:30" ht="26.4">
      <c r="A118" s="99" t="s">
        <v>133</v>
      </c>
      <c r="B118" s="96" t="s">
        <v>532</v>
      </c>
      <c r="C118" s="180" t="s">
        <v>533</v>
      </c>
      <c r="D118" s="97">
        <f t="shared" si="25"/>
        <v>0.53</v>
      </c>
      <c r="E118" s="97">
        <v>0.24</v>
      </c>
      <c r="F118" s="98"/>
      <c r="G118" s="98">
        <v>0.26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>
        <v>0.03</v>
      </c>
      <c r="AB118" s="98"/>
      <c r="AC118" s="98"/>
      <c r="AD118" s="98"/>
    </row>
    <row r="119" spans="1:30" ht="26.4">
      <c r="A119" s="99" t="s">
        <v>133</v>
      </c>
      <c r="B119" s="96" t="s">
        <v>534</v>
      </c>
      <c r="C119" s="180" t="s">
        <v>535</v>
      </c>
      <c r="D119" s="97">
        <f t="shared" si="25"/>
        <v>0.91999999999999993</v>
      </c>
      <c r="E119" s="97">
        <v>0.1</v>
      </c>
      <c r="F119" s="98"/>
      <c r="G119" s="98">
        <v>0.11</v>
      </c>
      <c r="H119" s="98"/>
      <c r="I119" s="98">
        <v>0.71</v>
      </c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</row>
    <row r="120" spans="1:30" ht="26.4">
      <c r="A120" s="99" t="s">
        <v>133</v>
      </c>
      <c r="B120" s="96" t="s">
        <v>536</v>
      </c>
      <c r="C120" s="180" t="s">
        <v>537</v>
      </c>
      <c r="D120" s="97">
        <f t="shared" si="25"/>
        <v>0.19</v>
      </c>
      <c r="E120" s="97"/>
      <c r="F120" s="98"/>
      <c r="G120" s="98"/>
      <c r="H120" s="98"/>
      <c r="I120" s="98">
        <v>0.18</v>
      </c>
      <c r="J120" s="98"/>
      <c r="K120" s="98">
        <v>0.01</v>
      </c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</row>
    <row r="121" spans="1:30" s="153" customFormat="1" ht="13.8">
      <c r="A121" s="176" t="s">
        <v>1037</v>
      </c>
      <c r="B121" s="177" t="s">
        <v>838</v>
      </c>
      <c r="C121" s="178"/>
      <c r="D121" s="179">
        <f>SUM(D122:D124)</f>
        <v>1.38</v>
      </c>
      <c r="E121" s="179">
        <f t="shared" ref="E121:AD121" si="30">SUM(E122:E124)</f>
        <v>0</v>
      </c>
      <c r="F121" s="179">
        <f t="shared" si="30"/>
        <v>0</v>
      </c>
      <c r="G121" s="179">
        <f t="shared" si="30"/>
        <v>0.6100000000000001</v>
      </c>
      <c r="H121" s="179">
        <f t="shared" si="30"/>
        <v>0</v>
      </c>
      <c r="I121" s="179">
        <f t="shared" si="30"/>
        <v>0.04</v>
      </c>
      <c r="J121" s="179">
        <f t="shared" si="30"/>
        <v>0</v>
      </c>
      <c r="K121" s="179">
        <f t="shared" si="30"/>
        <v>0</v>
      </c>
      <c r="L121" s="179">
        <f t="shared" si="30"/>
        <v>0</v>
      </c>
      <c r="M121" s="179">
        <f t="shared" si="30"/>
        <v>0.01</v>
      </c>
      <c r="N121" s="179">
        <f t="shared" si="30"/>
        <v>0</v>
      </c>
      <c r="O121" s="179">
        <f t="shared" si="30"/>
        <v>0</v>
      </c>
      <c r="P121" s="179">
        <f t="shared" si="30"/>
        <v>0</v>
      </c>
      <c r="Q121" s="179">
        <f t="shared" si="30"/>
        <v>0</v>
      </c>
      <c r="R121" s="179">
        <f t="shared" si="30"/>
        <v>0</v>
      </c>
      <c r="S121" s="179">
        <f t="shared" si="30"/>
        <v>0</v>
      </c>
      <c r="T121" s="179">
        <f t="shared" si="30"/>
        <v>0</v>
      </c>
      <c r="U121" s="179">
        <f t="shared" si="30"/>
        <v>0</v>
      </c>
      <c r="V121" s="179">
        <f t="shared" si="30"/>
        <v>0.72</v>
      </c>
      <c r="W121" s="179">
        <f t="shared" si="30"/>
        <v>0</v>
      </c>
      <c r="X121" s="179">
        <f t="shared" si="30"/>
        <v>0</v>
      </c>
      <c r="Y121" s="179">
        <f t="shared" si="30"/>
        <v>0</v>
      </c>
      <c r="Z121" s="179">
        <f t="shared" si="30"/>
        <v>0</v>
      </c>
      <c r="AA121" s="179">
        <f t="shared" si="30"/>
        <v>0</v>
      </c>
      <c r="AB121" s="179">
        <f t="shared" si="30"/>
        <v>0</v>
      </c>
      <c r="AC121" s="179">
        <f t="shared" si="30"/>
        <v>0</v>
      </c>
      <c r="AD121" s="179">
        <f t="shared" si="30"/>
        <v>0</v>
      </c>
    </row>
    <row r="122" spans="1:30">
      <c r="A122" s="99" t="s">
        <v>133</v>
      </c>
      <c r="B122" s="96" t="s">
        <v>618</v>
      </c>
      <c r="C122" s="108" t="s">
        <v>617</v>
      </c>
      <c r="D122" s="97">
        <f t="shared" si="25"/>
        <v>0.13999999999999999</v>
      </c>
      <c r="E122" s="97"/>
      <c r="F122" s="98"/>
      <c r="G122" s="98"/>
      <c r="H122" s="98"/>
      <c r="I122" s="98">
        <v>0.01</v>
      </c>
      <c r="J122" s="98"/>
      <c r="K122" s="98"/>
      <c r="L122" s="98"/>
      <c r="M122" s="98">
        <v>0.01</v>
      </c>
      <c r="N122" s="98"/>
      <c r="O122" s="98"/>
      <c r="P122" s="98"/>
      <c r="Q122" s="98"/>
      <c r="R122" s="98"/>
      <c r="S122" s="98"/>
      <c r="T122" s="98"/>
      <c r="U122" s="98"/>
      <c r="V122" s="98">
        <v>0.12</v>
      </c>
      <c r="W122" s="98"/>
      <c r="X122" s="98"/>
      <c r="Y122" s="98"/>
      <c r="Z122" s="98"/>
      <c r="AA122" s="98"/>
      <c r="AB122" s="98"/>
      <c r="AC122" s="98"/>
      <c r="AD122" s="98"/>
    </row>
    <row r="123" spans="1:30">
      <c r="A123" s="99" t="s">
        <v>133</v>
      </c>
      <c r="B123" s="106" t="s">
        <v>619</v>
      </c>
      <c r="C123" s="108" t="s">
        <v>620</v>
      </c>
      <c r="D123" s="97">
        <f t="shared" si="25"/>
        <v>0.66</v>
      </c>
      <c r="E123" s="97"/>
      <c r="F123" s="98"/>
      <c r="G123" s="98">
        <v>0.27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>
        <v>0.39</v>
      </c>
      <c r="W123" s="98"/>
      <c r="X123" s="98"/>
      <c r="Y123" s="98"/>
      <c r="Z123" s="98"/>
      <c r="AA123" s="98"/>
      <c r="AB123" s="98"/>
      <c r="AC123" s="98"/>
      <c r="AD123" s="98"/>
    </row>
    <row r="124" spans="1:30">
      <c r="A124" s="99" t="s">
        <v>133</v>
      </c>
      <c r="B124" s="96" t="s">
        <v>621</v>
      </c>
      <c r="C124" s="108" t="s">
        <v>622</v>
      </c>
      <c r="D124" s="97">
        <f t="shared" si="25"/>
        <v>0.57999999999999996</v>
      </c>
      <c r="E124" s="97"/>
      <c r="F124" s="98"/>
      <c r="G124" s="98">
        <v>0.34</v>
      </c>
      <c r="H124" s="98"/>
      <c r="I124" s="98">
        <v>0.03</v>
      </c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>
        <v>0.21</v>
      </c>
      <c r="W124" s="98"/>
      <c r="X124" s="98"/>
      <c r="Y124" s="98"/>
      <c r="Z124" s="98"/>
      <c r="AA124" s="98"/>
      <c r="AB124" s="98"/>
      <c r="AC124" s="98"/>
      <c r="AD124" s="98"/>
    </row>
    <row r="125" spans="1:30" s="153" customFormat="1" ht="13.8">
      <c r="A125" s="176" t="s">
        <v>1037</v>
      </c>
      <c r="B125" s="177" t="s">
        <v>918</v>
      </c>
      <c r="C125" s="178"/>
      <c r="D125" s="179">
        <f>D126</f>
        <v>0.19</v>
      </c>
      <c r="E125" s="179">
        <f t="shared" ref="E125:AD125" si="31">E126</f>
        <v>0</v>
      </c>
      <c r="F125" s="179">
        <f t="shared" si="31"/>
        <v>0</v>
      </c>
      <c r="G125" s="179">
        <f t="shared" si="31"/>
        <v>0</v>
      </c>
      <c r="H125" s="179">
        <f t="shared" si="31"/>
        <v>0</v>
      </c>
      <c r="I125" s="179">
        <f t="shared" si="31"/>
        <v>0.13</v>
      </c>
      <c r="J125" s="179">
        <f t="shared" si="31"/>
        <v>0</v>
      </c>
      <c r="K125" s="179">
        <f t="shared" si="31"/>
        <v>0</v>
      </c>
      <c r="L125" s="179">
        <f t="shared" si="31"/>
        <v>0</v>
      </c>
      <c r="M125" s="179">
        <f t="shared" si="31"/>
        <v>0</v>
      </c>
      <c r="N125" s="179">
        <f t="shared" si="31"/>
        <v>0</v>
      </c>
      <c r="O125" s="179">
        <f t="shared" si="31"/>
        <v>0</v>
      </c>
      <c r="P125" s="179">
        <f t="shared" si="31"/>
        <v>0</v>
      </c>
      <c r="Q125" s="179">
        <f t="shared" si="31"/>
        <v>0</v>
      </c>
      <c r="R125" s="179">
        <f t="shared" si="31"/>
        <v>0</v>
      </c>
      <c r="S125" s="179">
        <f t="shared" si="31"/>
        <v>0</v>
      </c>
      <c r="T125" s="179">
        <f t="shared" si="31"/>
        <v>0</v>
      </c>
      <c r="U125" s="179">
        <f t="shared" si="31"/>
        <v>0</v>
      </c>
      <c r="V125" s="179">
        <f t="shared" si="31"/>
        <v>0.06</v>
      </c>
      <c r="W125" s="179">
        <f t="shared" si="31"/>
        <v>0</v>
      </c>
      <c r="X125" s="179">
        <f t="shared" si="31"/>
        <v>0</v>
      </c>
      <c r="Y125" s="179">
        <f t="shared" si="31"/>
        <v>0</v>
      </c>
      <c r="Z125" s="179">
        <f t="shared" si="31"/>
        <v>0</v>
      </c>
      <c r="AA125" s="179">
        <f t="shared" si="31"/>
        <v>0</v>
      </c>
      <c r="AB125" s="179">
        <f t="shared" si="31"/>
        <v>0</v>
      </c>
      <c r="AC125" s="179">
        <f t="shared" si="31"/>
        <v>0</v>
      </c>
      <c r="AD125" s="179">
        <f t="shared" si="31"/>
        <v>0</v>
      </c>
    </row>
    <row r="126" spans="1:30">
      <c r="A126" s="99" t="s">
        <v>133</v>
      </c>
      <c r="B126" s="96" t="s">
        <v>269</v>
      </c>
      <c r="C126" s="106" t="s">
        <v>850</v>
      </c>
      <c r="D126" s="97">
        <f t="shared" si="25"/>
        <v>0.19</v>
      </c>
      <c r="E126" s="97"/>
      <c r="F126" s="98"/>
      <c r="G126" s="98"/>
      <c r="H126" s="98"/>
      <c r="I126" s="98">
        <v>0.13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>
        <v>0.06</v>
      </c>
      <c r="W126" s="98"/>
      <c r="X126" s="98"/>
      <c r="Y126" s="98"/>
      <c r="Z126" s="98"/>
      <c r="AA126" s="98"/>
      <c r="AB126" s="98"/>
      <c r="AC126" s="98"/>
      <c r="AD126" s="98"/>
    </row>
    <row r="127" spans="1:30" s="153" customFormat="1" ht="13.8">
      <c r="A127" s="176" t="s">
        <v>1037</v>
      </c>
      <c r="B127" s="177" t="s">
        <v>896</v>
      </c>
      <c r="C127" s="178"/>
      <c r="D127" s="179">
        <f>D128</f>
        <v>0.33999999999999997</v>
      </c>
      <c r="E127" s="179">
        <f t="shared" ref="E127:AD127" si="32">E128</f>
        <v>0</v>
      </c>
      <c r="F127" s="179">
        <f t="shared" si="32"/>
        <v>0</v>
      </c>
      <c r="G127" s="179">
        <f t="shared" si="32"/>
        <v>0</v>
      </c>
      <c r="H127" s="179">
        <f t="shared" si="32"/>
        <v>0.01</v>
      </c>
      <c r="I127" s="179">
        <f t="shared" si="32"/>
        <v>0</v>
      </c>
      <c r="J127" s="179">
        <f t="shared" si="32"/>
        <v>0</v>
      </c>
      <c r="K127" s="179">
        <f t="shared" si="32"/>
        <v>0</v>
      </c>
      <c r="L127" s="179">
        <f t="shared" si="32"/>
        <v>0</v>
      </c>
      <c r="M127" s="179">
        <f t="shared" si="32"/>
        <v>0</v>
      </c>
      <c r="N127" s="179">
        <f t="shared" si="32"/>
        <v>0</v>
      </c>
      <c r="O127" s="179">
        <f t="shared" si="32"/>
        <v>0</v>
      </c>
      <c r="P127" s="179">
        <f t="shared" si="32"/>
        <v>0</v>
      </c>
      <c r="Q127" s="179">
        <f t="shared" si="32"/>
        <v>0</v>
      </c>
      <c r="R127" s="179">
        <f t="shared" si="32"/>
        <v>0</v>
      </c>
      <c r="S127" s="179">
        <f t="shared" si="32"/>
        <v>0</v>
      </c>
      <c r="T127" s="179">
        <f t="shared" si="32"/>
        <v>0</v>
      </c>
      <c r="U127" s="179">
        <f t="shared" si="32"/>
        <v>0</v>
      </c>
      <c r="V127" s="179">
        <f t="shared" si="32"/>
        <v>0</v>
      </c>
      <c r="W127" s="179">
        <f t="shared" si="32"/>
        <v>0</v>
      </c>
      <c r="X127" s="179">
        <f t="shared" si="32"/>
        <v>0</v>
      </c>
      <c r="Y127" s="179">
        <f t="shared" si="32"/>
        <v>0.28999999999999998</v>
      </c>
      <c r="Z127" s="179">
        <f t="shared" si="32"/>
        <v>0</v>
      </c>
      <c r="AA127" s="179">
        <f t="shared" si="32"/>
        <v>0</v>
      </c>
      <c r="AB127" s="179">
        <f t="shared" si="32"/>
        <v>0</v>
      </c>
      <c r="AC127" s="179">
        <f t="shared" si="32"/>
        <v>0.04</v>
      </c>
      <c r="AD127" s="179">
        <f t="shared" si="32"/>
        <v>0</v>
      </c>
    </row>
    <row r="128" spans="1:30">
      <c r="A128" s="99" t="s">
        <v>133</v>
      </c>
      <c r="B128" s="95" t="s">
        <v>319</v>
      </c>
      <c r="C128" s="106" t="s">
        <v>733</v>
      </c>
      <c r="D128" s="97">
        <f t="shared" si="25"/>
        <v>0.33999999999999997</v>
      </c>
      <c r="E128" s="97"/>
      <c r="F128" s="98"/>
      <c r="G128" s="98"/>
      <c r="H128" s="98">
        <v>0.01</v>
      </c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>
        <v>0.28999999999999998</v>
      </c>
      <c r="Z128" s="98"/>
      <c r="AA128" s="98"/>
      <c r="AB128" s="98"/>
      <c r="AC128" s="98">
        <v>0.04</v>
      </c>
      <c r="AD128" s="98"/>
    </row>
    <row r="129" spans="1:30" s="153" customFormat="1" ht="13.8">
      <c r="A129" s="176" t="s">
        <v>1037</v>
      </c>
      <c r="B129" s="177" t="s">
        <v>235</v>
      </c>
      <c r="C129" s="178"/>
      <c r="D129" s="179">
        <f>SUM(D130:D132)</f>
        <v>0.59</v>
      </c>
      <c r="E129" s="179">
        <f t="shared" ref="E129:AD129" si="33">SUM(E130:E132)</f>
        <v>0</v>
      </c>
      <c r="F129" s="179">
        <f t="shared" si="33"/>
        <v>0</v>
      </c>
      <c r="G129" s="179">
        <f t="shared" si="33"/>
        <v>0.03</v>
      </c>
      <c r="H129" s="179">
        <f t="shared" si="33"/>
        <v>0</v>
      </c>
      <c r="I129" s="179">
        <f t="shared" si="33"/>
        <v>0.33</v>
      </c>
      <c r="J129" s="179">
        <f t="shared" si="33"/>
        <v>0</v>
      </c>
      <c r="K129" s="179">
        <f t="shared" si="33"/>
        <v>0</v>
      </c>
      <c r="L129" s="179">
        <f t="shared" si="33"/>
        <v>0</v>
      </c>
      <c r="M129" s="179">
        <f t="shared" si="33"/>
        <v>0</v>
      </c>
      <c r="N129" s="179">
        <f t="shared" si="33"/>
        <v>0.02</v>
      </c>
      <c r="O129" s="179">
        <f t="shared" si="33"/>
        <v>0</v>
      </c>
      <c r="P129" s="179">
        <f t="shared" si="33"/>
        <v>0</v>
      </c>
      <c r="Q129" s="179">
        <f t="shared" si="33"/>
        <v>0</v>
      </c>
      <c r="R129" s="179">
        <f t="shared" si="33"/>
        <v>0</v>
      </c>
      <c r="S129" s="179">
        <f t="shared" si="33"/>
        <v>0.05</v>
      </c>
      <c r="T129" s="179">
        <f t="shared" si="33"/>
        <v>0</v>
      </c>
      <c r="U129" s="179">
        <f t="shared" si="33"/>
        <v>0</v>
      </c>
      <c r="V129" s="179">
        <f t="shared" si="33"/>
        <v>0.16</v>
      </c>
      <c r="W129" s="179">
        <f t="shared" si="33"/>
        <v>0</v>
      </c>
      <c r="X129" s="179">
        <f t="shared" si="33"/>
        <v>0</v>
      </c>
      <c r="Y129" s="179">
        <f t="shared" si="33"/>
        <v>0</v>
      </c>
      <c r="Z129" s="179">
        <f t="shared" si="33"/>
        <v>0</v>
      </c>
      <c r="AA129" s="179">
        <f t="shared" si="33"/>
        <v>0</v>
      </c>
      <c r="AB129" s="179">
        <f t="shared" si="33"/>
        <v>0</v>
      </c>
      <c r="AC129" s="179">
        <f t="shared" si="33"/>
        <v>0</v>
      </c>
      <c r="AD129" s="179">
        <f t="shared" si="33"/>
        <v>0</v>
      </c>
    </row>
    <row r="130" spans="1:30">
      <c r="A130" s="99" t="s">
        <v>133</v>
      </c>
      <c r="B130" s="95" t="s">
        <v>766</v>
      </c>
      <c r="C130" s="96" t="s">
        <v>919</v>
      </c>
      <c r="D130" s="97">
        <f t="shared" si="25"/>
        <v>0.15</v>
      </c>
      <c r="E130" s="97"/>
      <c r="F130" s="98"/>
      <c r="G130" s="98"/>
      <c r="H130" s="98"/>
      <c r="I130" s="98"/>
      <c r="J130" s="98"/>
      <c r="K130" s="98"/>
      <c r="L130" s="98"/>
      <c r="M130" s="98"/>
      <c r="N130" s="98">
        <v>0.02</v>
      </c>
      <c r="O130" s="98"/>
      <c r="P130" s="98"/>
      <c r="Q130" s="98"/>
      <c r="R130" s="98"/>
      <c r="S130" s="98">
        <v>0.04</v>
      </c>
      <c r="T130" s="98"/>
      <c r="U130" s="98"/>
      <c r="V130" s="98">
        <v>0.09</v>
      </c>
      <c r="W130" s="98"/>
      <c r="X130" s="98"/>
      <c r="Y130" s="98"/>
      <c r="Z130" s="98"/>
      <c r="AA130" s="98"/>
      <c r="AB130" s="98"/>
      <c r="AC130" s="98"/>
      <c r="AD130" s="98"/>
    </row>
    <row r="131" spans="1:30">
      <c r="A131" s="99" t="s">
        <v>133</v>
      </c>
      <c r="B131" s="95" t="s">
        <v>257</v>
      </c>
      <c r="C131" s="96" t="s">
        <v>920</v>
      </c>
      <c r="D131" s="97">
        <f t="shared" si="25"/>
        <v>0.04</v>
      </c>
      <c r="E131" s="97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>
        <v>0.01</v>
      </c>
      <c r="T131" s="98"/>
      <c r="U131" s="98"/>
      <c r="V131" s="98">
        <v>0.03</v>
      </c>
      <c r="W131" s="98"/>
      <c r="X131" s="98"/>
      <c r="Y131" s="98"/>
      <c r="Z131" s="98"/>
      <c r="AA131" s="98"/>
      <c r="AB131" s="98"/>
      <c r="AC131" s="98"/>
      <c r="AD131" s="98"/>
    </row>
    <row r="132" spans="1:30">
      <c r="A132" s="99" t="s">
        <v>133</v>
      </c>
      <c r="B132" s="95" t="s">
        <v>287</v>
      </c>
      <c r="C132" s="96" t="s">
        <v>762</v>
      </c>
      <c r="D132" s="97">
        <f t="shared" ref="D132:D193" si="34">SUM(E132:AD132)</f>
        <v>0.39999999999999997</v>
      </c>
      <c r="E132" s="97"/>
      <c r="F132" s="98"/>
      <c r="G132" s="98">
        <v>0.03</v>
      </c>
      <c r="H132" s="98"/>
      <c r="I132" s="98">
        <v>0.33</v>
      </c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>
        <v>0.04</v>
      </c>
      <c r="W132" s="98"/>
      <c r="X132" s="98"/>
      <c r="Y132" s="98"/>
      <c r="Z132" s="98"/>
      <c r="AA132" s="98"/>
      <c r="AB132" s="98"/>
      <c r="AC132" s="98"/>
      <c r="AD132" s="98"/>
    </row>
    <row r="133" spans="1:30" s="153" customFormat="1" ht="13.8">
      <c r="A133" s="176" t="s">
        <v>1037</v>
      </c>
      <c r="B133" s="177" t="s">
        <v>897</v>
      </c>
      <c r="C133" s="178"/>
      <c r="D133" s="179">
        <f>SUM(D134:D135)</f>
        <v>1.5699999999999998</v>
      </c>
      <c r="E133" s="179">
        <f t="shared" ref="E133:AD133" si="35">SUM(E134:E135)</f>
        <v>0</v>
      </c>
      <c r="F133" s="179">
        <f t="shared" si="35"/>
        <v>0</v>
      </c>
      <c r="G133" s="179">
        <f t="shared" si="35"/>
        <v>0</v>
      </c>
      <c r="H133" s="179">
        <f t="shared" si="35"/>
        <v>0</v>
      </c>
      <c r="I133" s="179">
        <f t="shared" si="35"/>
        <v>0.95</v>
      </c>
      <c r="J133" s="179">
        <f t="shared" si="35"/>
        <v>0</v>
      </c>
      <c r="K133" s="179">
        <f t="shared" si="35"/>
        <v>0</v>
      </c>
      <c r="L133" s="179">
        <f t="shared" si="35"/>
        <v>0</v>
      </c>
      <c r="M133" s="179">
        <f t="shared" si="35"/>
        <v>0</v>
      </c>
      <c r="N133" s="179">
        <f t="shared" si="35"/>
        <v>0</v>
      </c>
      <c r="O133" s="179">
        <f t="shared" si="35"/>
        <v>0</v>
      </c>
      <c r="P133" s="179">
        <f t="shared" si="35"/>
        <v>0</v>
      </c>
      <c r="Q133" s="179">
        <f t="shared" si="35"/>
        <v>0</v>
      </c>
      <c r="R133" s="179">
        <f t="shared" si="35"/>
        <v>0</v>
      </c>
      <c r="S133" s="179">
        <f t="shared" si="35"/>
        <v>0.45</v>
      </c>
      <c r="T133" s="179">
        <f t="shared" si="35"/>
        <v>0</v>
      </c>
      <c r="U133" s="179">
        <f t="shared" si="35"/>
        <v>0</v>
      </c>
      <c r="V133" s="179">
        <f t="shared" si="35"/>
        <v>0.17</v>
      </c>
      <c r="W133" s="179">
        <f t="shared" si="35"/>
        <v>0</v>
      </c>
      <c r="X133" s="179">
        <f t="shared" si="35"/>
        <v>0</v>
      </c>
      <c r="Y133" s="179">
        <f t="shared" si="35"/>
        <v>0</v>
      </c>
      <c r="Z133" s="179">
        <f t="shared" si="35"/>
        <v>0</v>
      </c>
      <c r="AA133" s="179">
        <f t="shared" si="35"/>
        <v>0</v>
      </c>
      <c r="AB133" s="179">
        <f t="shared" si="35"/>
        <v>0</v>
      </c>
      <c r="AC133" s="179">
        <f t="shared" si="35"/>
        <v>0</v>
      </c>
      <c r="AD133" s="179">
        <f t="shared" si="35"/>
        <v>0</v>
      </c>
    </row>
    <row r="134" spans="1:30">
      <c r="A134" s="99" t="s">
        <v>133</v>
      </c>
      <c r="B134" s="95" t="s">
        <v>817</v>
      </c>
      <c r="C134" s="106" t="s">
        <v>921</v>
      </c>
      <c r="D134" s="97">
        <f t="shared" si="34"/>
        <v>0.45</v>
      </c>
      <c r="E134" s="97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>
        <v>0.45</v>
      </c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</row>
    <row r="135" spans="1:30">
      <c r="A135" s="99" t="s">
        <v>133</v>
      </c>
      <c r="B135" s="106" t="s">
        <v>477</v>
      </c>
      <c r="C135" s="106" t="s">
        <v>469</v>
      </c>
      <c r="D135" s="97">
        <f t="shared" si="34"/>
        <v>1.1199999999999999</v>
      </c>
      <c r="E135" s="97"/>
      <c r="F135" s="98"/>
      <c r="G135" s="98"/>
      <c r="H135" s="98"/>
      <c r="I135" s="98">
        <v>0.95</v>
      </c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>
        <v>0.17</v>
      </c>
      <c r="W135" s="98"/>
      <c r="X135" s="98"/>
      <c r="Y135" s="98"/>
      <c r="Z135" s="98"/>
      <c r="AA135" s="98"/>
      <c r="AB135" s="98"/>
      <c r="AC135" s="98"/>
      <c r="AD135" s="98"/>
    </row>
    <row r="136" spans="1:30" s="153" customFormat="1" ht="13.8">
      <c r="A136" s="176" t="s">
        <v>1037</v>
      </c>
      <c r="B136" s="177" t="s">
        <v>237</v>
      </c>
      <c r="C136" s="178"/>
      <c r="D136" s="179">
        <f>SUM(D137:D139)</f>
        <v>0.71</v>
      </c>
      <c r="E136" s="179">
        <f t="shared" ref="E136:AD136" si="36">SUM(E137:E139)</f>
        <v>0</v>
      </c>
      <c r="F136" s="179">
        <f t="shared" si="36"/>
        <v>0</v>
      </c>
      <c r="G136" s="179">
        <f t="shared" si="36"/>
        <v>0</v>
      </c>
      <c r="H136" s="179">
        <f t="shared" si="36"/>
        <v>0</v>
      </c>
      <c r="I136" s="179">
        <f t="shared" si="36"/>
        <v>0.3</v>
      </c>
      <c r="J136" s="179">
        <f t="shared" si="36"/>
        <v>0</v>
      </c>
      <c r="K136" s="179">
        <f t="shared" si="36"/>
        <v>0</v>
      </c>
      <c r="L136" s="179">
        <f t="shared" si="36"/>
        <v>0</v>
      </c>
      <c r="M136" s="179">
        <f t="shared" si="36"/>
        <v>0</v>
      </c>
      <c r="N136" s="179">
        <f t="shared" si="36"/>
        <v>0</v>
      </c>
      <c r="O136" s="179">
        <f t="shared" si="36"/>
        <v>0</v>
      </c>
      <c r="P136" s="179">
        <f t="shared" si="36"/>
        <v>0</v>
      </c>
      <c r="Q136" s="179">
        <f t="shared" si="36"/>
        <v>0</v>
      </c>
      <c r="R136" s="179">
        <f t="shared" si="36"/>
        <v>0</v>
      </c>
      <c r="S136" s="179">
        <f t="shared" si="36"/>
        <v>0</v>
      </c>
      <c r="T136" s="179">
        <f t="shared" si="36"/>
        <v>0</v>
      </c>
      <c r="U136" s="179">
        <f t="shared" si="36"/>
        <v>0</v>
      </c>
      <c r="V136" s="179">
        <f t="shared" si="36"/>
        <v>0.27</v>
      </c>
      <c r="W136" s="179">
        <f t="shared" si="36"/>
        <v>0</v>
      </c>
      <c r="X136" s="179">
        <f t="shared" si="36"/>
        <v>0.14000000000000001</v>
      </c>
      <c r="Y136" s="179">
        <f t="shared" si="36"/>
        <v>0</v>
      </c>
      <c r="Z136" s="179">
        <f t="shared" si="36"/>
        <v>0</v>
      </c>
      <c r="AA136" s="179">
        <f t="shared" si="36"/>
        <v>0</v>
      </c>
      <c r="AB136" s="179">
        <f t="shared" si="36"/>
        <v>0</v>
      </c>
      <c r="AC136" s="179">
        <f t="shared" si="36"/>
        <v>0</v>
      </c>
      <c r="AD136" s="179">
        <f t="shared" si="36"/>
        <v>0</v>
      </c>
    </row>
    <row r="137" spans="1:30">
      <c r="A137" s="99" t="s">
        <v>133</v>
      </c>
      <c r="B137" s="95" t="s">
        <v>830</v>
      </c>
      <c r="C137" s="96" t="s">
        <v>481</v>
      </c>
      <c r="D137" s="97">
        <f t="shared" si="34"/>
        <v>0.14000000000000001</v>
      </c>
      <c r="E137" s="97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>
        <v>0.14000000000000001</v>
      </c>
      <c r="Y137" s="98"/>
      <c r="Z137" s="98"/>
      <c r="AA137" s="98"/>
      <c r="AB137" s="98"/>
      <c r="AC137" s="98"/>
      <c r="AD137" s="98"/>
    </row>
    <row r="138" spans="1:30">
      <c r="A138" s="99" t="s">
        <v>133</v>
      </c>
      <c r="B138" s="95" t="s">
        <v>392</v>
      </c>
      <c r="C138" s="96" t="s">
        <v>831</v>
      </c>
      <c r="D138" s="97">
        <f t="shared" si="34"/>
        <v>0.24</v>
      </c>
      <c r="E138" s="97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>
        <v>0.24</v>
      </c>
      <c r="W138" s="98"/>
      <c r="X138" s="98"/>
      <c r="Y138" s="98"/>
      <c r="Z138" s="98"/>
      <c r="AA138" s="98"/>
      <c r="AB138" s="98"/>
      <c r="AC138" s="98"/>
      <c r="AD138" s="98"/>
    </row>
    <row r="139" spans="1:30">
      <c r="A139" s="99"/>
      <c r="B139" s="95" t="s">
        <v>832</v>
      </c>
      <c r="C139" s="96" t="s">
        <v>767</v>
      </c>
      <c r="D139" s="97">
        <f t="shared" si="34"/>
        <v>0.32999999999999996</v>
      </c>
      <c r="E139" s="97"/>
      <c r="F139" s="98"/>
      <c r="G139" s="98"/>
      <c r="H139" s="98"/>
      <c r="I139" s="98">
        <v>0.3</v>
      </c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>
        <v>0.03</v>
      </c>
      <c r="W139" s="98"/>
      <c r="X139" s="98"/>
      <c r="Y139" s="98"/>
      <c r="Z139" s="98"/>
      <c r="AA139" s="98"/>
      <c r="AB139" s="98"/>
      <c r="AC139" s="98"/>
      <c r="AD139" s="98"/>
    </row>
    <row r="140" spans="1:30" s="93" customFormat="1">
      <c r="A140" s="142">
        <v>16</v>
      </c>
      <c r="B140" s="143" t="s">
        <v>7</v>
      </c>
      <c r="C140" s="144"/>
      <c r="D140" s="145">
        <f>SUM(D141:D151)</f>
        <v>10.11</v>
      </c>
      <c r="E140" s="145">
        <f t="shared" ref="E140:AD140" si="37">SUM(E141:E151)</f>
        <v>0</v>
      </c>
      <c r="F140" s="145">
        <f t="shared" si="37"/>
        <v>0</v>
      </c>
      <c r="G140" s="145">
        <f t="shared" si="37"/>
        <v>3.6999999999999997</v>
      </c>
      <c r="H140" s="145">
        <f t="shared" si="37"/>
        <v>0</v>
      </c>
      <c r="I140" s="145">
        <f t="shared" si="37"/>
        <v>2.4</v>
      </c>
      <c r="J140" s="145">
        <f t="shared" si="37"/>
        <v>0</v>
      </c>
      <c r="K140" s="145">
        <f t="shared" si="37"/>
        <v>0</v>
      </c>
      <c r="L140" s="145">
        <f t="shared" si="37"/>
        <v>0</v>
      </c>
      <c r="M140" s="145">
        <f t="shared" si="37"/>
        <v>0</v>
      </c>
      <c r="N140" s="145">
        <f t="shared" si="37"/>
        <v>0.22000000000000003</v>
      </c>
      <c r="O140" s="145">
        <f t="shared" si="37"/>
        <v>0</v>
      </c>
      <c r="P140" s="145">
        <f t="shared" si="37"/>
        <v>0</v>
      </c>
      <c r="Q140" s="145">
        <f t="shared" si="37"/>
        <v>0</v>
      </c>
      <c r="R140" s="145">
        <f t="shared" si="37"/>
        <v>0</v>
      </c>
      <c r="S140" s="145">
        <f t="shared" si="37"/>
        <v>0</v>
      </c>
      <c r="T140" s="145">
        <f t="shared" si="37"/>
        <v>0</v>
      </c>
      <c r="U140" s="145">
        <f t="shared" si="37"/>
        <v>0</v>
      </c>
      <c r="V140" s="145">
        <f t="shared" si="37"/>
        <v>2.21</v>
      </c>
      <c r="W140" s="145">
        <f t="shared" si="37"/>
        <v>1.45</v>
      </c>
      <c r="X140" s="145">
        <f t="shared" si="37"/>
        <v>0</v>
      </c>
      <c r="Y140" s="145">
        <f t="shared" si="37"/>
        <v>0</v>
      </c>
      <c r="Z140" s="145">
        <f t="shared" si="37"/>
        <v>0.09</v>
      </c>
      <c r="AA140" s="145">
        <f t="shared" si="37"/>
        <v>0.04</v>
      </c>
      <c r="AB140" s="145">
        <f t="shared" si="37"/>
        <v>0</v>
      </c>
      <c r="AC140" s="145">
        <f t="shared" si="37"/>
        <v>0</v>
      </c>
      <c r="AD140" s="145">
        <f t="shared" si="37"/>
        <v>0</v>
      </c>
    </row>
    <row r="141" spans="1:30">
      <c r="A141" s="99" t="s">
        <v>13</v>
      </c>
      <c r="B141" s="111" t="s">
        <v>922</v>
      </c>
      <c r="C141" s="96" t="s">
        <v>538</v>
      </c>
      <c r="D141" s="97">
        <f t="shared" si="34"/>
        <v>4.5199999999999996</v>
      </c>
      <c r="E141" s="97"/>
      <c r="F141" s="98"/>
      <c r="G141" s="98">
        <v>2.52</v>
      </c>
      <c r="H141" s="98"/>
      <c r="I141" s="98">
        <v>0.33999999999999997</v>
      </c>
      <c r="J141" s="98"/>
      <c r="K141" s="98"/>
      <c r="L141" s="98"/>
      <c r="M141" s="98"/>
      <c r="N141" s="98">
        <v>0.17</v>
      </c>
      <c r="O141" s="98"/>
      <c r="P141" s="98"/>
      <c r="Q141" s="98"/>
      <c r="R141" s="98"/>
      <c r="S141" s="98"/>
      <c r="T141" s="98"/>
      <c r="U141" s="98"/>
      <c r="V141" s="98"/>
      <c r="W141" s="98">
        <v>1.45</v>
      </c>
      <c r="X141" s="98"/>
      <c r="Y141" s="98"/>
      <c r="Z141" s="98"/>
      <c r="AA141" s="98">
        <v>0.04</v>
      </c>
      <c r="AB141" s="98"/>
      <c r="AC141" s="98"/>
      <c r="AD141" s="98"/>
    </row>
    <row r="142" spans="1:30">
      <c r="A142" s="99" t="s">
        <v>133</v>
      </c>
      <c r="B142" s="106" t="s">
        <v>923</v>
      </c>
      <c r="C142" s="108" t="s">
        <v>938</v>
      </c>
      <c r="D142" s="97">
        <f t="shared" si="34"/>
        <v>0.73</v>
      </c>
      <c r="E142" s="97"/>
      <c r="F142" s="98"/>
      <c r="G142" s="98"/>
      <c r="H142" s="98"/>
      <c r="I142" s="98">
        <v>0.11</v>
      </c>
      <c r="J142" s="98"/>
      <c r="K142" s="98"/>
      <c r="L142" s="98"/>
      <c r="M142" s="98"/>
      <c r="N142" s="98">
        <v>0.01</v>
      </c>
      <c r="O142" s="98"/>
      <c r="P142" s="98"/>
      <c r="Q142" s="98"/>
      <c r="R142" s="98"/>
      <c r="S142" s="98"/>
      <c r="T142" s="98"/>
      <c r="U142" s="98"/>
      <c r="V142" s="98">
        <v>0.61</v>
      </c>
      <c r="W142" s="98"/>
      <c r="X142" s="98"/>
      <c r="Y142" s="98"/>
      <c r="Z142" s="98"/>
      <c r="AA142" s="98"/>
      <c r="AB142" s="98"/>
      <c r="AC142" s="98"/>
      <c r="AD142" s="98"/>
    </row>
    <row r="143" spans="1:30">
      <c r="A143" s="99" t="s">
        <v>133</v>
      </c>
      <c r="B143" s="124" t="s">
        <v>924</v>
      </c>
      <c r="C143" s="106" t="s">
        <v>937</v>
      </c>
      <c r="D143" s="97">
        <f t="shared" si="34"/>
        <v>0.08</v>
      </c>
      <c r="E143" s="97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>
        <v>0.08</v>
      </c>
      <c r="AA143" s="98"/>
      <c r="AB143" s="98"/>
      <c r="AC143" s="98"/>
      <c r="AD143" s="98"/>
    </row>
    <row r="144" spans="1:30">
      <c r="A144" s="99" t="s">
        <v>133</v>
      </c>
      <c r="B144" s="124" t="s">
        <v>925</v>
      </c>
      <c r="C144" s="96" t="s">
        <v>936</v>
      </c>
      <c r="D144" s="97">
        <f t="shared" si="34"/>
        <v>1.75</v>
      </c>
      <c r="E144" s="97"/>
      <c r="F144" s="98"/>
      <c r="G144" s="98">
        <v>0.28000000000000003</v>
      </c>
      <c r="H144" s="98"/>
      <c r="I144" s="98">
        <v>1.17</v>
      </c>
      <c r="J144" s="98"/>
      <c r="K144" s="98"/>
      <c r="L144" s="98"/>
      <c r="M144" s="98"/>
      <c r="N144" s="98">
        <v>0.03</v>
      </c>
      <c r="O144" s="98"/>
      <c r="P144" s="98"/>
      <c r="Q144" s="98"/>
      <c r="R144" s="98"/>
      <c r="S144" s="98"/>
      <c r="T144" s="98"/>
      <c r="U144" s="98"/>
      <c r="V144" s="98">
        <v>0.27</v>
      </c>
      <c r="W144" s="98"/>
      <c r="X144" s="98"/>
      <c r="Y144" s="98"/>
      <c r="Z144" s="98"/>
      <c r="AA144" s="98"/>
      <c r="AB144" s="98"/>
      <c r="AC144" s="98"/>
      <c r="AD144" s="98"/>
    </row>
    <row r="145" spans="1:30">
      <c r="A145" s="99" t="s">
        <v>133</v>
      </c>
      <c r="B145" s="124" t="s">
        <v>926</v>
      </c>
      <c r="C145" s="96" t="s">
        <v>935</v>
      </c>
      <c r="D145" s="97">
        <f t="shared" si="34"/>
        <v>0.13</v>
      </c>
      <c r="E145" s="97"/>
      <c r="F145" s="98"/>
      <c r="G145" s="98">
        <v>0.13</v>
      </c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</row>
    <row r="146" spans="1:30">
      <c r="A146" s="99" t="s">
        <v>133</v>
      </c>
      <c r="B146" s="96" t="s">
        <v>927</v>
      </c>
      <c r="C146" s="96" t="s">
        <v>934</v>
      </c>
      <c r="D146" s="97">
        <f t="shared" si="34"/>
        <v>0.15</v>
      </c>
      <c r="E146" s="97"/>
      <c r="F146" s="98"/>
      <c r="G146" s="98"/>
      <c r="H146" s="98"/>
      <c r="I146" s="98">
        <v>0.15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</row>
    <row r="147" spans="1:30">
      <c r="A147" s="99" t="s">
        <v>133</v>
      </c>
      <c r="B147" s="96" t="s">
        <v>928</v>
      </c>
      <c r="C147" s="96" t="s">
        <v>933</v>
      </c>
      <c r="D147" s="97">
        <f t="shared" si="34"/>
        <v>1.1599999999999999</v>
      </c>
      <c r="E147" s="97"/>
      <c r="F147" s="98"/>
      <c r="G147" s="98">
        <v>0.36</v>
      </c>
      <c r="H147" s="98"/>
      <c r="I147" s="98">
        <v>0.51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>
        <v>0.28999999999999998</v>
      </c>
      <c r="W147" s="98"/>
      <c r="X147" s="98"/>
      <c r="Y147" s="98"/>
      <c r="Z147" s="98"/>
      <c r="AA147" s="98"/>
      <c r="AB147" s="98"/>
      <c r="AC147" s="98"/>
      <c r="AD147" s="98"/>
    </row>
    <row r="148" spans="1:30" ht="26.4">
      <c r="A148" s="99" t="s">
        <v>133</v>
      </c>
      <c r="B148" s="95" t="s">
        <v>929</v>
      </c>
      <c r="C148" s="106" t="s">
        <v>932</v>
      </c>
      <c r="D148" s="97">
        <f t="shared" si="34"/>
        <v>7.0000000000000007E-2</v>
      </c>
      <c r="E148" s="97"/>
      <c r="F148" s="98"/>
      <c r="G148" s="98"/>
      <c r="H148" s="98"/>
      <c r="I148" s="98"/>
      <c r="J148" s="98"/>
      <c r="K148" s="98"/>
      <c r="L148" s="98"/>
      <c r="M148" s="98"/>
      <c r="N148" s="98">
        <v>0.01</v>
      </c>
      <c r="O148" s="98"/>
      <c r="P148" s="98"/>
      <c r="Q148" s="98"/>
      <c r="R148" s="98"/>
      <c r="S148" s="98"/>
      <c r="T148" s="98"/>
      <c r="U148" s="98"/>
      <c r="V148" s="98">
        <v>0.05</v>
      </c>
      <c r="W148" s="98"/>
      <c r="X148" s="98"/>
      <c r="Y148" s="98"/>
      <c r="Z148" s="98">
        <v>0.01</v>
      </c>
      <c r="AA148" s="98"/>
      <c r="AB148" s="98"/>
      <c r="AC148" s="98"/>
      <c r="AD148" s="98"/>
    </row>
    <row r="149" spans="1:30">
      <c r="A149" s="99" t="s">
        <v>133</v>
      </c>
      <c r="B149" s="106" t="s">
        <v>930</v>
      </c>
      <c r="C149" s="96" t="s">
        <v>931</v>
      </c>
      <c r="D149" s="97">
        <f t="shared" si="34"/>
        <v>0.12</v>
      </c>
      <c r="E149" s="97"/>
      <c r="F149" s="98"/>
      <c r="G149" s="98"/>
      <c r="H149" s="98"/>
      <c r="I149" s="98">
        <v>0.12</v>
      </c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</row>
    <row r="150" spans="1:30">
      <c r="A150" s="99" t="s">
        <v>133</v>
      </c>
      <c r="B150" s="95" t="s">
        <v>939</v>
      </c>
      <c r="C150" s="96" t="s">
        <v>940</v>
      </c>
      <c r="D150" s="97">
        <f t="shared" si="34"/>
        <v>0.18</v>
      </c>
      <c r="E150" s="97"/>
      <c r="F150" s="98"/>
      <c r="G150" s="98">
        <v>0.18</v>
      </c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</row>
    <row r="151" spans="1:30">
      <c r="A151" s="99" t="s">
        <v>133</v>
      </c>
      <c r="B151" s="95" t="s">
        <v>941</v>
      </c>
      <c r="C151" s="106" t="s">
        <v>942</v>
      </c>
      <c r="D151" s="97">
        <f t="shared" si="34"/>
        <v>1.22</v>
      </c>
      <c r="E151" s="97"/>
      <c r="F151" s="98"/>
      <c r="G151" s="98">
        <v>0.23</v>
      </c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>
        <v>0.99</v>
      </c>
      <c r="W151" s="98"/>
      <c r="X151" s="98"/>
      <c r="Y151" s="98"/>
      <c r="Z151" s="98"/>
      <c r="AA151" s="98"/>
      <c r="AB151" s="98"/>
      <c r="AC151" s="98"/>
      <c r="AD151" s="98"/>
    </row>
    <row r="152" spans="1:30" s="93" customFormat="1">
      <c r="A152" s="142">
        <v>17</v>
      </c>
      <c r="B152" s="143" t="s">
        <v>8</v>
      </c>
      <c r="C152" s="144"/>
      <c r="D152" s="145">
        <f t="shared" si="34"/>
        <v>3.61</v>
      </c>
      <c r="E152" s="145">
        <v>0</v>
      </c>
      <c r="F152" s="145">
        <v>0</v>
      </c>
      <c r="G152" s="145">
        <v>1.02</v>
      </c>
      <c r="H152" s="145">
        <v>0</v>
      </c>
      <c r="I152" s="145">
        <v>1.29</v>
      </c>
      <c r="J152" s="145">
        <v>0</v>
      </c>
      <c r="K152" s="145">
        <v>1.0699999999999998</v>
      </c>
      <c r="L152" s="145">
        <v>0</v>
      </c>
      <c r="M152" s="145">
        <v>0</v>
      </c>
      <c r="N152" s="145">
        <v>0.23</v>
      </c>
      <c r="O152" s="145">
        <v>0</v>
      </c>
      <c r="P152" s="145">
        <v>0</v>
      </c>
      <c r="Q152" s="145">
        <v>0</v>
      </c>
      <c r="R152" s="145">
        <v>0</v>
      </c>
      <c r="S152" s="145">
        <v>0</v>
      </c>
      <c r="T152" s="145">
        <v>0</v>
      </c>
      <c r="U152" s="145">
        <v>0</v>
      </c>
      <c r="V152" s="145">
        <v>0</v>
      </c>
      <c r="W152" s="145">
        <v>0</v>
      </c>
      <c r="X152" s="145">
        <v>0</v>
      </c>
      <c r="Y152" s="145">
        <v>0</v>
      </c>
      <c r="Z152" s="145">
        <v>0</v>
      </c>
      <c r="AA152" s="145">
        <v>0</v>
      </c>
      <c r="AB152" s="145">
        <v>0</v>
      </c>
      <c r="AC152" s="145">
        <v>0</v>
      </c>
      <c r="AD152" s="145">
        <v>0</v>
      </c>
    </row>
    <row r="153" spans="1:30">
      <c r="A153" s="99" t="s">
        <v>133</v>
      </c>
      <c r="B153" s="120" t="s">
        <v>943</v>
      </c>
      <c r="C153" s="108" t="s">
        <v>846</v>
      </c>
      <c r="D153" s="97">
        <f t="shared" si="34"/>
        <v>3.61</v>
      </c>
      <c r="E153" s="97"/>
      <c r="F153" s="98"/>
      <c r="G153" s="98">
        <v>1.02</v>
      </c>
      <c r="H153" s="98"/>
      <c r="I153" s="98">
        <v>1.29</v>
      </c>
      <c r="J153" s="98"/>
      <c r="K153" s="98">
        <v>1.0699999999999998</v>
      </c>
      <c r="L153" s="98"/>
      <c r="M153" s="98"/>
      <c r="N153" s="98">
        <v>0.23</v>
      </c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</row>
    <row r="154" spans="1:30" s="93" customFormat="1">
      <c r="A154" s="142">
        <v>18</v>
      </c>
      <c r="B154" s="143" t="s">
        <v>10</v>
      </c>
      <c r="C154" s="144"/>
      <c r="D154" s="145">
        <f>SUM(D155:D161)</f>
        <v>3.3100000000000005</v>
      </c>
      <c r="E154" s="145">
        <f t="shared" ref="E154:AD154" si="38">SUM(E155:E161)</f>
        <v>0</v>
      </c>
      <c r="F154" s="145">
        <f t="shared" si="38"/>
        <v>0</v>
      </c>
      <c r="G154" s="145">
        <f t="shared" si="38"/>
        <v>1.6900000000000002</v>
      </c>
      <c r="H154" s="145">
        <f t="shared" si="38"/>
        <v>0</v>
      </c>
      <c r="I154" s="145">
        <f t="shared" si="38"/>
        <v>0.54</v>
      </c>
      <c r="J154" s="145">
        <f t="shared" si="38"/>
        <v>0</v>
      </c>
      <c r="K154" s="145">
        <f t="shared" si="38"/>
        <v>0</v>
      </c>
      <c r="L154" s="145">
        <f t="shared" si="38"/>
        <v>0.16</v>
      </c>
      <c r="M154" s="145">
        <f t="shared" si="38"/>
        <v>0</v>
      </c>
      <c r="N154" s="145">
        <f t="shared" si="38"/>
        <v>0</v>
      </c>
      <c r="O154" s="145">
        <f t="shared" si="38"/>
        <v>0</v>
      </c>
      <c r="P154" s="145">
        <f t="shared" si="38"/>
        <v>0</v>
      </c>
      <c r="Q154" s="145">
        <f t="shared" si="38"/>
        <v>0</v>
      </c>
      <c r="R154" s="145">
        <f t="shared" si="38"/>
        <v>0</v>
      </c>
      <c r="S154" s="145">
        <f t="shared" si="38"/>
        <v>0</v>
      </c>
      <c r="T154" s="145">
        <f t="shared" si="38"/>
        <v>0</v>
      </c>
      <c r="U154" s="145">
        <f t="shared" si="38"/>
        <v>0</v>
      </c>
      <c r="V154" s="145">
        <f t="shared" si="38"/>
        <v>0.92000000000000015</v>
      </c>
      <c r="W154" s="145">
        <f t="shared" si="38"/>
        <v>0</v>
      </c>
      <c r="X154" s="145">
        <f t="shared" si="38"/>
        <v>0</v>
      </c>
      <c r="Y154" s="145">
        <f t="shared" si="38"/>
        <v>0</v>
      </c>
      <c r="Z154" s="145">
        <f t="shared" si="38"/>
        <v>0</v>
      </c>
      <c r="AA154" s="145">
        <f t="shared" si="38"/>
        <v>0</v>
      </c>
      <c r="AB154" s="145">
        <f t="shared" si="38"/>
        <v>0</v>
      </c>
      <c r="AC154" s="145">
        <f t="shared" si="38"/>
        <v>0</v>
      </c>
      <c r="AD154" s="145">
        <f t="shared" si="38"/>
        <v>0</v>
      </c>
    </row>
    <row r="155" spans="1:30" ht="26.4">
      <c r="A155" s="99" t="s">
        <v>133</v>
      </c>
      <c r="B155" s="106" t="s">
        <v>944</v>
      </c>
      <c r="C155" s="108" t="s">
        <v>945</v>
      </c>
      <c r="D155" s="97">
        <f t="shared" si="34"/>
        <v>1.5899999999999999</v>
      </c>
      <c r="E155" s="97"/>
      <c r="F155" s="98"/>
      <c r="G155" s="98">
        <v>1.23</v>
      </c>
      <c r="H155" s="98"/>
      <c r="I155" s="98"/>
      <c r="J155" s="98"/>
      <c r="K155" s="98"/>
      <c r="L155" s="98">
        <v>0.16</v>
      </c>
      <c r="M155" s="98"/>
      <c r="N155" s="98"/>
      <c r="O155" s="98"/>
      <c r="P155" s="98"/>
      <c r="Q155" s="98"/>
      <c r="R155" s="98"/>
      <c r="S155" s="98"/>
      <c r="T155" s="98"/>
      <c r="U155" s="98"/>
      <c r="V155" s="98">
        <v>0.2</v>
      </c>
      <c r="W155" s="98"/>
      <c r="X155" s="98"/>
      <c r="Y155" s="98"/>
      <c r="Z155" s="98"/>
      <c r="AA155" s="98"/>
      <c r="AB155" s="98"/>
      <c r="AC155" s="98"/>
      <c r="AD155" s="98"/>
    </row>
    <row r="156" spans="1:30">
      <c r="A156" s="99" t="s">
        <v>133</v>
      </c>
      <c r="B156" s="106" t="s">
        <v>946</v>
      </c>
      <c r="C156" s="108" t="s">
        <v>947</v>
      </c>
      <c r="D156" s="97">
        <f t="shared" si="34"/>
        <v>0.31</v>
      </c>
      <c r="E156" s="97"/>
      <c r="F156" s="98"/>
      <c r="G156" s="98">
        <v>0.08</v>
      </c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>
        <v>0.23</v>
      </c>
      <c r="W156" s="98"/>
      <c r="X156" s="98"/>
      <c r="Y156" s="98"/>
      <c r="Z156" s="98"/>
      <c r="AA156" s="98"/>
      <c r="AB156" s="98"/>
      <c r="AC156" s="98"/>
      <c r="AD156" s="98"/>
    </row>
    <row r="157" spans="1:30">
      <c r="A157" s="99" t="s">
        <v>133</v>
      </c>
      <c r="B157" s="95" t="s">
        <v>948</v>
      </c>
      <c r="C157" s="96" t="s">
        <v>652</v>
      </c>
      <c r="D157" s="97">
        <f t="shared" si="34"/>
        <v>0.30000000000000004</v>
      </c>
      <c r="E157" s="97"/>
      <c r="F157" s="98"/>
      <c r="G157" s="98">
        <v>0.27</v>
      </c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>
        <v>0.03</v>
      </c>
      <c r="W157" s="98"/>
      <c r="X157" s="98"/>
      <c r="Y157" s="98"/>
      <c r="Z157" s="98"/>
      <c r="AA157" s="98"/>
      <c r="AB157" s="98"/>
      <c r="AC157" s="98"/>
      <c r="AD157" s="98"/>
    </row>
    <row r="158" spans="1:30">
      <c r="A158" s="99"/>
      <c r="B158" s="95" t="s">
        <v>374</v>
      </c>
      <c r="C158" s="108" t="s">
        <v>655</v>
      </c>
      <c r="D158" s="97">
        <f t="shared" si="34"/>
        <v>0.37</v>
      </c>
      <c r="E158" s="97"/>
      <c r="F158" s="98"/>
      <c r="G158" s="98"/>
      <c r="H158" s="98"/>
      <c r="I158" s="98">
        <v>0.2</v>
      </c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>
        <v>0.17</v>
      </c>
      <c r="W158" s="98"/>
      <c r="X158" s="98"/>
      <c r="Y158" s="98"/>
      <c r="Z158" s="98"/>
      <c r="AA158" s="98"/>
      <c r="AB158" s="98"/>
      <c r="AC158" s="98"/>
      <c r="AD158" s="98"/>
    </row>
    <row r="159" spans="1:30">
      <c r="A159" s="99"/>
      <c r="B159" s="102" t="s">
        <v>318</v>
      </c>
      <c r="C159" s="102" t="s">
        <v>949</v>
      </c>
      <c r="D159" s="97">
        <f t="shared" si="34"/>
        <v>0.31</v>
      </c>
      <c r="E159" s="97"/>
      <c r="F159" s="98"/>
      <c r="G159" s="98">
        <v>0.11</v>
      </c>
      <c r="H159" s="98"/>
      <c r="I159" s="98">
        <v>0.2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</row>
    <row r="160" spans="1:30">
      <c r="A160" s="99"/>
      <c r="B160" s="125" t="s">
        <v>462</v>
      </c>
      <c r="C160" s="108" t="s">
        <v>768</v>
      </c>
      <c r="D160" s="97">
        <f t="shared" si="34"/>
        <v>0.12</v>
      </c>
      <c r="E160" s="97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>
        <v>0.12</v>
      </c>
      <c r="W160" s="98"/>
      <c r="X160" s="98"/>
      <c r="Y160" s="98"/>
      <c r="Z160" s="98"/>
      <c r="AA160" s="98"/>
      <c r="AB160" s="98"/>
      <c r="AC160" s="98"/>
      <c r="AD160" s="98"/>
    </row>
    <row r="161" spans="1:30">
      <c r="A161" s="99" t="s">
        <v>133</v>
      </c>
      <c r="B161" s="102" t="s">
        <v>391</v>
      </c>
      <c r="C161" s="106" t="s">
        <v>950</v>
      </c>
      <c r="D161" s="97">
        <f t="shared" si="34"/>
        <v>0.31000000000000005</v>
      </c>
      <c r="E161" s="97"/>
      <c r="F161" s="98"/>
      <c r="G161" s="98"/>
      <c r="H161" s="98"/>
      <c r="I161" s="98">
        <v>0.14000000000000001</v>
      </c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>
        <v>0.17</v>
      </c>
      <c r="W161" s="98"/>
      <c r="X161" s="98"/>
      <c r="Y161" s="98"/>
      <c r="Z161" s="98"/>
      <c r="AA161" s="98"/>
      <c r="AB161" s="98"/>
      <c r="AC161" s="98"/>
      <c r="AD161" s="98"/>
    </row>
    <row r="162" spans="1:30" s="93" customFormat="1">
      <c r="A162" s="142">
        <v>19</v>
      </c>
      <c r="B162" s="143" t="s">
        <v>144</v>
      </c>
      <c r="C162" s="144"/>
      <c r="D162" s="145">
        <f>SUM(D163:D168)</f>
        <v>30.65</v>
      </c>
      <c r="E162" s="145">
        <f t="shared" ref="E162:AD162" si="39">SUM(E163:E168)</f>
        <v>0</v>
      </c>
      <c r="F162" s="145">
        <f t="shared" si="39"/>
        <v>0</v>
      </c>
      <c r="G162" s="145">
        <f t="shared" si="39"/>
        <v>0.11</v>
      </c>
      <c r="H162" s="145">
        <f t="shared" si="39"/>
        <v>0</v>
      </c>
      <c r="I162" s="145">
        <f t="shared" si="39"/>
        <v>1.37</v>
      </c>
      <c r="J162" s="145">
        <f t="shared" si="39"/>
        <v>0</v>
      </c>
      <c r="K162" s="145">
        <f t="shared" si="39"/>
        <v>18.950000000000003</v>
      </c>
      <c r="L162" s="145">
        <f t="shared" si="39"/>
        <v>0.01</v>
      </c>
      <c r="M162" s="145">
        <f t="shared" si="39"/>
        <v>0</v>
      </c>
      <c r="N162" s="145">
        <f t="shared" si="39"/>
        <v>0</v>
      </c>
      <c r="O162" s="145">
        <f t="shared" si="39"/>
        <v>0</v>
      </c>
      <c r="P162" s="145">
        <f t="shared" si="39"/>
        <v>0</v>
      </c>
      <c r="Q162" s="145">
        <f t="shared" si="39"/>
        <v>0</v>
      </c>
      <c r="R162" s="145">
        <f t="shared" si="39"/>
        <v>0</v>
      </c>
      <c r="S162" s="145">
        <f t="shared" si="39"/>
        <v>0</v>
      </c>
      <c r="T162" s="145">
        <f t="shared" si="39"/>
        <v>0</v>
      </c>
      <c r="U162" s="145">
        <f t="shared" si="39"/>
        <v>0</v>
      </c>
      <c r="V162" s="145">
        <f t="shared" si="39"/>
        <v>0.01</v>
      </c>
      <c r="W162" s="145">
        <f t="shared" si="39"/>
        <v>0.2</v>
      </c>
      <c r="X162" s="145">
        <f t="shared" si="39"/>
        <v>0</v>
      </c>
      <c r="Y162" s="145">
        <f t="shared" si="39"/>
        <v>0</v>
      </c>
      <c r="Z162" s="145">
        <f t="shared" si="39"/>
        <v>0</v>
      </c>
      <c r="AA162" s="145">
        <f t="shared" si="39"/>
        <v>0</v>
      </c>
      <c r="AB162" s="145">
        <f t="shared" si="39"/>
        <v>0</v>
      </c>
      <c r="AC162" s="145">
        <f t="shared" si="39"/>
        <v>0</v>
      </c>
      <c r="AD162" s="145">
        <f t="shared" si="39"/>
        <v>10</v>
      </c>
    </row>
    <row r="163" spans="1:30">
      <c r="A163" s="99" t="s">
        <v>133</v>
      </c>
      <c r="B163" s="96" t="s">
        <v>539</v>
      </c>
      <c r="C163" s="96" t="s">
        <v>951</v>
      </c>
      <c r="D163" s="97">
        <f t="shared" si="34"/>
        <v>0.22</v>
      </c>
      <c r="E163" s="97"/>
      <c r="F163" s="98"/>
      <c r="G163" s="98">
        <v>0.01</v>
      </c>
      <c r="H163" s="98"/>
      <c r="I163" s="98"/>
      <c r="J163" s="98"/>
      <c r="K163" s="98"/>
      <c r="L163" s="98">
        <v>0.01</v>
      </c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>
        <v>0.2</v>
      </c>
      <c r="X163" s="98"/>
      <c r="Y163" s="98"/>
      <c r="Z163" s="98"/>
      <c r="AA163" s="98"/>
      <c r="AB163" s="98"/>
      <c r="AC163" s="98"/>
      <c r="AD163" s="98"/>
    </row>
    <row r="164" spans="1:30">
      <c r="A164" s="99" t="s">
        <v>133</v>
      </c>
      <c r="B164" s="111" t="s">
        <v>623</v>
      </c>
      <c r="C164" s="96" t="s">
        <v>540</v>
      </c>
      <c r="D164" s="97">
        <f t="shared" si="34"/>
        <v>0.21</v>
      </c>
      <c r="E164" s="97"/>
      <c r="F164" s="98"/>
      <c r="G164" s="98"/>
      <c r="H164" s="98"/>
      <c r="I164" s="98"/>
      <c r="J164" s="98"/>
      <c r="K164" s="98">
        <v>0.21</v>
      </c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</row>
    <row r="165" spans="1:30" ht="26.4">
      <c r="A165" s="99" t="s">
        <v>133</v>
      </c>
      <c r="B165" s="96" t="s">
        <v>243</v>
      </c>
      <c r="C165" s="106" t="s">
        <v>624</v>
      </c>
      <c r="D165" s="97">
        <f t="shared" si="34"/>
        <v>10</v>
      </c>
      <c r="E165" s="97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>
        <v>10</v>
      </c>
    </row>
    <row r="166" spans="1:30" ht="26.4">
      <c r="A166" s="99" t="s">
        <v>133</v>
      </c>
      <c r="B166" s="96" t="s">
        <v>244</v>
      </c>
      <c r="C166" s="106" t="s">
        <v>624</v>
      </c>
      <c r="D166" s="97">
        <f t="shared" si="34"/>
        <v>10</v>
      </c>
      <c r="E166" s="97"/>
      <c r="F166" s="98"/>
      <c r="G166" s="98"/>
      <c r="H166" s="98"/>
      <c r="I166" s="98"/>
      <c r="J166" s="98"/>
      <c r="K166" s="98">
        <v>10</v>
      </c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</row>
    <row r="167" spans="1:30" ht="26.4">
      <c r="A167" s="99"/>
      <c r="B167" s="106" t="s">
        <v>952</v>
      </c>
      <c r="C167" s="96" t="s">
        <v>953</v>
      </c>
      <c r="D167" s="97">
        <f t="shared" si="34"/>
        <v>1.4800000000000002</v>
      </c>
      <c r="E167" s="97"/>
      <c r="F167" s="98"/>
      <c r="G167" s="98">
        <v>0.1</v>
      </c>
      <c r="H167" s="98"/>
      <c r="I167" s="98">
        <v>1.37</v>
      </c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>
        <v>0.01</v>
      </c>
      <c r="W167" s="98"/>
      <c r="X167" s="98"/>
      <c r="Y167" s="98"/>
      <c r="Z167" s="98"/>
      <c r="AA167" s="98"/>
      <c r="AB167" s="98"/>
      <c r="AC167" s="98"/>
      <c r="AD167" s="98"/>
    </row>
    <row r="168" spans="1:30" ht="26.4">
      <c r="A168" s="99" t="s">
        <v>133</v>
      </c>
      <c r="B168" s="96" t="s">
        <v>769</v>
      </c>
      <c r="C168" s="180" t="s">
        <v>954</v>
      </c>
      <c r="D168" s="97">
        <f t="shared" si="34"/>
        <v>8.74</v>
      </c>
      <c r="E168" s="97"/>
      <c r="F168" s="98"/>
      <c r="G168" s="98"/>
      <c r="H168" s="98"/>
      <c r="I168" s="98"/>
      <c r="J168" s="98"/>
      <c r="K168" s="98">
        <v>8.74</v>
      </c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</row>
    <row r="169" spans="1:30" s="93" customFormat="1">
      <c r="A169" s="142">
        <v>20</v>
      </c>
      <c r="B169" s="143" t="s">
        <v>119</v>
      </c>
      <c r="C169" s="144"/>
      <c r="D169" s="145">
        <f>SUM(D170:D175)</f>
        <v>9.2200000000000006</v>
      </c>
      <c r="E169" s="145">
        <f t="shared" ref="E169:AD169" si="40">SUM(E170:E175)</f>
        <v>0</v>
      </c>
      <c r="F169" s="145">
        <f t="shared" si="40"/>
        <v>0</v>
      </c>
      <c r="G169" s="145">
        <f t="shared" si="40"/>
        <v>1.1099999999999999</v>
      </c>
      <c r="H169" s="145">
        <f t="shared" si="40"/>
        <v>0</v>
      </c>
      <c r="I169" s="145">
        <f t="shared" si="40"/>
        <v>1.32</v>
      </c>
      <c r="J169" s="145">
        <f t="shared" si="40"/>
        <v>0</v>
      </c>
      <c r="K169" s="145">
        <f t="shared" si="40"/>
        <v>6.62</v>
      </c>
      <c r="L169" s="145">
        <f t="shared" si="40"/>
        <v>0</v>
      </c>
      <c r="M169" s="145">
        <f t="shared" si="40"/>
        <v>0</v>
      </c>
      <c r="N169" s="145">
        <f t="shared" si="40"/>
        <v>0</v>
      </c>
      <c r="O169" s="145">
        <f t="shared" si="40"/>
        <v>0</v>
      </c>
      <c r="P169" s="145">
        <f t="shared" si="40"/>
        <v>0</v>
      </c>
      <c r="Q169" s="145">
        <f t="shared" si="40"/>
        <v>0</v>
      </c>
      <c r="R169" s="145">
        <f t="shared" si="40"/>
        <v>0</v>
      </c>
      <c r="S169" s="145">
        <f t="shared" si="40"/>
        <v>0</v>
      </c>
      <c r="T169" s="145">
        <f t="shared" si="40"/>
        <v>0</v>
      </c>
      <c r="U169" s="145">
        <f t="shared" si="40"/>
        <v>0</v>
      </c>
      <c r="V169" s="145">
        <f t="shared" si="40"/>
        <v>0</v>
      </c>
      <c r="W169" s="145">
        <f t="shared" si="40"/>
        <v>0</v>
      </c>
      <c r="X169" s="145">
        <f t="shared" si="40"/>
        <v>0</v>
      </c>
      <c r="Y169" s="145">
        <f t="shared" si="40"/>
        <v>0</v>
      </c>
      <c r="Z169" s="145">
        <f t="shared" si="40"/>
        <v>0</v>
      </c>
      <c r="AA169" s="145">
        <f t="shared" si="40"/>
        <v>0</v>
      </c>
      <c r="AB169" s="145">
        <f t="shared" si="40"/>
        <v>0</v>
      </c>
      <c r="AC169" s="145">
        <f t="shared" si="40"/>
        <v>0.17</v>
      </c>
      <c r="AD169" s="145">
        <f t="shared" si="40"/>
        <v>0</v>
      </c>
    </row>
    <row r="170" spans="1:30">
      <c r="A170" s="99" t="s">
        <v>133</v>
      </c>
      <c r="B170" s="95" t="s">
        <v>955</v>
      </c>
      <c r="C170" s="96" t="s">
        <v>956</v>
      </c>
      <c r="D170" s="97">
        <f t="shared" si="34"/>
        <v>0.26</v>
      </c>
      <c r="E170" s="97"/>
      <c r="F170" s="98"/>
      <c r="G170" s="98"/>
      <c r="H170" s="98"/>
      <c r="I170" s="98">
        <v>0.26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</row>
    <row r="171" spans="1:30">
      <c r="A171" s="99" t="s">
        <v>133</v>
      </c>
      <c r="B171" s="106" t="s">
        <v>957</v>
      </c>
      <c r="C171" s="106" t="s">
        <v>850</v>
      </c>
      <c r="D171" s="97">
        <f t="shared" si="34"/>
        <v>0.7</v>
      </c>
      <c r="E171" s="97"/>
      <c r="F171" s="98"/>
      <c r="G171" s="98"/>
      <c r="H171" s="98"/>
      <c r="I171" s="98"/>
      <c r="J171" s="98"/>
      <c r="K171" s="98">
        <v>0.7</v>
      </c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</row>
    <row r="172" spans="1:30" ht="26.4">
      <c r="A172" s="99" t="s">
        <v>133</v>
      </c>
      <c r="B172" s="106" t="s">
        <v>958</v>
      </c>
      <c r="C172" s="108" t="s">
        <v>959</v>
      </c>
      <c r="D172" s="97">
        <f t="shared" si="34"/>
        <v>6.19</v>
      </c>
      <c r="E172" s="97"/>
      <c r="F172" s="98"/>
      <c r="G172" s="98">
        <v>0.69</v>
      </c>
      <c r="H172" s="98"/>
      <c r="I172" s="98">
        <v>0.22</v>
      </c>
      <c r="J172" s="98"/>
      <c r="K172" s="98">
        <v>5.28</v>
      </c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</row>
    <row r="173" spans="1:30">
      <c r="A173" s="99" t="s">
        <v>133</v>
      </c>
      <c r="B173" s="95" t="s">
        <v>770</v>
      </c>
      <c r="C173" s="96" t="s">
        <v>960</v>
      </c>
      <c r="D173" s="97">
        <f t="shared" si="34"/>
        <v>0.61</v>
      </c>
      <c r="E173" s="97"/>
      <c r="F173" s="98"/>
      <c r="G173" s="98">
        <v>0.42</v>
      </c>
      <c r="H173" s="98"/>
      <c r="I173" s="98">
        <v>0.19</v>
      </c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</row>
    <row r="174" spans="1:30">
      <c r="A174" s="99"/>
      <c r="B174" s="95" t="s">
        <v>364</v>
      </c>
      <c r="C174" s="96" t="s">
        <v>961</v>
      </c>
      <c r="D174" s="97">
        <f t="shared" si="34"/>
        <v>0.79</v>
      </c>
      <c r="E174" s="97"/>
      <c r="F174" s="98"/>
      <c r="G174" s="98"/>
      <c r="H174" s="98"/>
      <c r="I174" s="98">
        <v>0.62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>
        <v>0.17</v>
      </c>
      <c r="AD174" s="98"/>
    </row>
    <row r="175" spans="1:30">
      <c r="A175" s="99" t="s">
        <v>133</v>
      </c>
      <c r="B175" s="110" t="s">
        <v>483</v>
      </c>
      <c r="C175" s="96" t="s">
        <v>962</v>
      </c>
      <c r="D175" s="97">
        <f t="shared" si="34"/>
        <v>0.67</v>
      </c>
      <c r="E175" s="97"/>
      <c r="F175" s="98"/>
      <c r="G175" s="98"/>
      <c r="H175" s="98"/>
      <c r="I175" s="98">
        <v>0.03</v>
      </c>
      <c r="J175" s="98"/>
      <c r="K175" s="98">
        <v>0.64</v>
      </c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</row>
    <row r="176" spans="1:30" s="93" customFormat="1">
      <c r="A176" s="142">
        <v>21</v>
      </c>
      <c r="B176" s="143" t="s">
        <v>138</v>
      </c>
      <c r="C176" s="144"/>
      <c r="D176" s="145">
        <f t="shared" si="34"/>
        <v>147.84000000000006</v>
      </c>
      <c r="E176" s="145">
        <v>5.2200000000000006</v>
      </c>
      <c r="F176" s="145">
        <v>0.02</v>
      </c>
      <c r="G176" s="145">
        <v>29.490000000000002</v>
      </c>
      <c r="H176" s="145">
        <v>2.8600000000000003</v>
      </c>
      <c r="I176" s="145">
        <v>76.240000000000009</v>
      </c>
      <c r="J176" s="145">
        <v>0</v>
      </c>
      <c r="K176" s="145">
        <v>6.93</v>
      </c>
      <c r="L176" s="145">
        <v>1.2900000000000003</v>
      </c>
      <c r="M176" s="145">
        <v>0</v>
      </c>
      <c r="N176" s="145">
        <v>2.2400000000000007</v>
      </c>
      <c r="O176" s="145">
        <v>0.89000000000000012</v>
      </c>
      <c r="P176" s="145">
        <v>0.15</v>
      </c>
      <c r="Q176" s="145">
        <v>0.03</v>
      </c>
      <c r="R176" s="145">
        <v>0.01</v>
      </c>
      <c r="S176" s="145">
        <v>0.03</v>
      </c>
      <c r="T176" s="145">
        <v>0.25</v>
      </c>
      <c r="U176" s="145">
        <v>0</v>
      </c>
      <c r="V176" s="145">
        <v>21.03</v>
      </c>
      <c r="W176" s="145">
        <v>0</v>
      </c>
      <c r="X176" s="145">
        <v>0.3</v>
      </c>
      <c r="Y176" s="145">
        <v>0</v>
      </c>
      <c r="Z176" s="145">
        <v>0.02</v>
      </c>
      <c r="AA176" s="145">
        <v>0.52</v>
      </c>
      <c r="AB176" s="145">
        <v>0</v>
      </c>
      <c r="AC176" s="145">
        <v>0.15000000000000002</v>
      </c>
      <c r="AD176" s="145">
        <v>0.17</v>
      </c>
    </row>
    <row r="177" spans="1:30" s="153" customFormat="1" ht="13.8">
      <c r="A177" s="176" t="s">
        <v>1036</v>
      </c>
      <c r="B177" s="177" t="s">
        <v>231</v>
      </c>
      <c r="C177" s="178"/>
      <c r="D177" s="179">
        <f>SUM(D178:D187)</f>
        <v>45.11</v>
      </c>
      <c r="E177" s="179">
        <f t="shared" ref="E177:AD177" si="41">SUM(E178:E187)</f>
        <v>2.46</v>
      </c>
      <c r="F177" s="179">
        <f t="shared" si="41"/>
        <v>0.02</v>
      </c>
      <c r="G177" s="179">
        <f t="shared" si="41"/>
        <v>8.99</v>
      </c>
      <c r="H177" s="179">
        <f t="shared" si="41"/>
        <v>0.38</v>
      </c>
      <c r="I177" s="179">
        <f t="shared" si="41"/>
        <v>16.240000000000002</v>
      </c>
      <c r="J177" s="179">
        <f t="shared" si="41"/>
        <v>0</v>
      </c>
      <c r="K177" s="179">
        <f t="shared" si="41"/>
        <v>2.06</v>
      </c>
      <c r="L177" s="179">
        <f t="shared" si="41"/>
        <v>0.58000000000000007</v>
      </c>
      <c r="M177" s="179">
        <f t="shared" si="41"/>
        <v>0</v>
      </c>
      <c r="N177" s="179">
        <f t="shared" si="41"/>
        <v>1.2000000000000002</v>
      </c>
      <c r="O177" s="179">
        <f t="shared" si="41"/>
        <v>0.2</v>
      </c>
      <c r="P177" s="179">
        <f t="shared" si="41"/>
        <v>0</v>
      </c>
      <c r="Q177" s="179">
        <f t="shared" si="41"/>
        <v>0</v>
      </c>
      <c r="R177" s="179">
        <f t="shared" si="41"/>
        <v>0.01</v>
      </c>
      <c r="S177" s="179">
        <f t="shared" si="41"/>
        <v>0</v>
      </c>
      <c r="T177" s="179">
        <f t="shared" si="41"/>
        <v>0</v>
      </c>
      <c r="U177" s="179">
        <f t="shared" si="41"/>
        <v>0</v>
      </c>
      <c r="V177" s="179">
        <f t="shared" si="41"/>
        <v>12.44</v>
      </c>
      <c r="W177" s="179">
        <f t="shared" si="41"/>
        <v>0</v>
      </c>
      <c r="X177" s="179">
        <f t="shared" si="41"/>
        <v>0.15</v>
      </c>
      <c r="Y177" s="179">
        <f t="shared" si="41"/>
        <v>0</v>
      </c>
      <c r="Z177" s="179">
        <f t="shared" si="41"/>
        <v>0</v>
      </c>
      <c r="AA177" s="179">
        <f t="shared" si="41"/>
        <v>0.18</v>
      </c>
      <c r="AB177" s="179">
        <f t="shared" si="41"/>
        <v>0</v>
      </c>
      <c r="AC177" s="179">
        <f t="shared" si="41"/>
        <v>0.04</v>
      </c>
      <c r="AD177" s="179">
        <f t="shared" si="41"/>
        <v>0.16</v>
      </c>
    </row>
    <row r="178" spans="1:30">
      <c r="A178" s="99" t="s">
        <v>133</v>
      </c>
      <c r="B178" s="95" t="s">
        <v>628</v>
      </c>
      <c r="C178" s="96" t="s">
        <v>626</v>
      </c>
      <c r="D178" s="97">
        <f t="shared" si="34"/>
        <v>3.01</v>
      </c>
      <c r="E178" s="97">
        <v>0.34</v>
      </c>
      <c r="F178" s="98"/>
      <c r="G178" s="98">
        <v>0.06</v>
      </c>
      <c r="H178" s="98"/>
      <c r="I178" s="98">
        <v>2.57</v>
      </c>
      <c r="J178" s="98"/>
      <c r="K178" s="98"/>
      <c r="L178" s="98"/>
      <c r="M178" s="98"/>
      <c r="N178" s="98">
        <v>0.04</v>
      </c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</row>
    <row r="179" spans="1:30">
      <c r="A179" s="99" t="s">
        <v>133</v>
      </c>
      <c r="B179" s="95" t="s">
        <v>263</v>
      </c>
      <c r="C179" s="96" t="s">
        <v>626</v>
      </c>
      <c r="D179" s="97">
        <f t="shared" si="34"/>
        <v>0.4</v>
      </c>
      <c r="E179" s="97"/>
      <c r="F179" s="98"/>
      <c r="G179" s="98">
        <v>0.15</v>
      </c>
      <c r="H179" s="98"/>
      <c r="I179" s="98">
        <v>0.14000000000000001</v>
      </c>
      <c r="J179" s="98"/>
      <c r="K179" s="98"/>
      <c r="L179" s="98">
        <v>0.01</v>
      </c>
      <c r="M179" s="98"/>
      <c r="N179" s="98">
        <v>0.09</v>
      </c>
      <c r="O179" s="98"/>
      <c r="P179" s="98"/>
      <c r="Q179" s="98"/>
      <c r="R179" s="98">
        <v>0.01</v>
      </c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</row>
    <row r="180" spans="1:30">
      <c r="A180" s="99" t="s">
        <v>133</v>
      </c>
      <c r="B180" s="95" t="s">
        <v>265</v>
      </c>
      <c r="C180" s="96" t="s">
        <v>626</v>
      </c>
      <c r="D180" s="97">
        <f t="shared" si="34"/>
        <v>1.5</v>
      </c>
      <c r="E180" s="97">
        <v>0.09</v>
      </c>
      <c r="F180" s="98"/>
      <c r="G180" s="98">
        <v>0.13</v>
      </c>
      <c r="H180" s="98"/>
      <c r="I180" s="98">
        <v>1.22</v>
      </c>
      <c r="J180" s="98"/>
      <c r="K180" s="98"/>
      <c r="L180" s="98"/>
      <c r="M180" s="98"/>
      <c r="N180" s="98">
        <v>0.06</v>
      </c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</row>
    <row r="181" spans="1:30">
      <c r="A181" s="99" t="s">
        <v>133</v>
      </c>
      <c r="B181" s="95" t="s">
        <v>629</v>
      </c>
      <c r="C181" s="96" t="s">
        <v>626</v>
      </c>
      <c r="D181" s="97">
        <f t="shared" si="34"/>
        <v>0.56000000000000005</v>
      </c>
      <c r="E181" s="97"/>
      <c r="F181" s="98"/>
      <c r="G181" s="98"/>
      <c r="H181" s="98">
        <v>0.31</v>
      </c>
      <c r="I181" s="98">
        <v>0.25</v>
      </c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</row>
    <row r="182" spans="1:30">
      <c r="A182" s="99" t="s">
        <v>133</v>
      </c>
      <c r="B182" s="95" t="s">
        <v>266</v>
      </c>
      <c r="C182" s="108" t="s">
        <v>430</v>
      </c>
      <c r="D182" s="97">
        <f t="shared" si="34"/>
        <v>3.09</v>
      </c>
      <c r="E182" s="97"/>
      <c r="F182" s="98"/>
      <c r="G182" s="98">
        <v>0.24</v>
      </c>
      <c r="H182" s="98">
        <v>7.0000000000000007E-2</v>
      </c>
      <c r="I182" s="98">
        <v>2.5099999999999998</v>
      </c>
      <c r="J182" s="98"/>
      <c r="K182" s="98"/>
      <c r="L182" s="98"/>
      <c r="M182" s="98"/>
      <c r="N182" s="98">
        <v>0.27</v>
      </c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</row>
    <row r="183" spans="1:30">
      <c r="A183" s="99" t="s">
        <v>133</v>
      </c>
      <c r="B183" s="95" t="s">
        <v>267</v>
      </c>
      <c r="C183" s="108" t="s">
        <v>432</v>
      </c>
      <c r="D183" s="97">
        <f t="shared" si="34"/>
        <v>2.4500000000000002</v>
      </c>
      <c r="E183" s="97">
        <v>0.06</v>
      </c>
      <c r="F183" s="98"/>
      <c r="G183" s="98">
        <v>1.1100000000000001</v>
      </c>
      <c r="H183" s="98"/>
      <c r="I183" s="98">
        <v>1.28</v>
      </c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</row>
    <row r="184" spans="1:30">
      <c r="A184" s="99" t="s">
        <v>133</v>
      </c>
      <c r="B184" s="95" t="s">
        <v>262</v>
      </c>
      <c r="C184" s="96" t="s">
        <v>429</v>
      </c>
      <c r="D184" s="97">
        <f t="shared" si="34"/>
        <v>1.71</v>
      </c>
      <c r="E184" s="97"/>
      <c r="F184" s="98"/>
      <c r="G184" s="98">
        <v>0.05</v>
      </c>
      <c r="H184" s="98"/>
      <c r="I184" s="98">
        <v>1.66</v>
      </c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</row>
    <row r="185" spans="1:30">
      <c r="A185" s="99" t="s">
        <v>133</v>
      </c>
      <c r="B185" s="95" t="s">
        <v>268</v>
      </c>
      <c r="C185" s="108" t="s">
        <v>432</v>
      </c>
      <c r="D185" s="97">
        <f t="shared" si="34"/>
        <v>2.6999999999999997</v>
      </c>
      <c r="E185" s="97"/>
      <c r="F185" s="98"/>
      <c r="G185" s="98">
        <v>1.93</v>
      </c>
      <c r="H185" s="98"/>
      <c r="I185" s="98">
        <v>0.49</v>
      </c>
      <c r="J185" s="98"/>
      <c r="K185" s="98"/>
      <c r="L185" s="98">
        <v>0.13</v>
      </c>
      <c r="M185" s="98"/>
      <c r="N185" s="98">
        <v>0.03</v>
      </c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>
        <v>0.12</v>
      </c>
      <c r="AB185" s="98"/>
      <c r="AC185" s="98"/>
      <c r="AD185" s="98"/>
    </row>
    <row r="186" spans="1:30">
      <c r="A186" s="99" t="s">
        <v>133</v>
      </c>
      <c r="B186" s="95" t="s">
        <v>625</v>
      </c>
      <c r="C186" s="96" t="s">
        <v>433</v>
      </c>
      <c r="D186" s="97">
        <f t="shared" si="34"/>
        <v>2.1999999999999993</v>
      </c>
      <c r="E186" s="97">
        <v>0.02</v>
      </c>
      <c r="F186" s="98">
        <v>0.02</v>
      </c>
      <c r="G186" s="98">
        <v>1.1299999999999999</v>
      </c>
      <c r="H186" s="98"/>
      <c r="I186" s="98">
        <v>0.97</v>
      </c>
      <c r="J186" s="98"/>
      <c r="K186" s="98"/>
      <c r="L186" s="98"/>
      <c r="M186" s="98"/>
      <c r="N186" s="98">
        <v>0.03</v>
      </c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>
        <v>0.03</v>
      </c>
      <c r="AB186" s="98"/>
      <c r="AC186" s="98"/>
      <c r="AD186" s="98"/>
    </row>
    <row r="187" spans="1:30" ht="26.4">
      <c r="A187" s="99" t="s">
        <v>133</v>
      </c>
      <c r="B187" s="119" t="s">
        <v>627</v>
      </c>
      <c r="C187" s="96" t="s">
        <v>584</v>
      </c>
      <c r="D187" s="97">
        <f t="shared" si="34"/>
        <v>27.49</v>
      </c>
      <c r="E187" s="97">
        <v>1.95</v>
      </c>
      <c r="F187" s="98"/>
      <c r="G187" s="98">
        <v>4.1900000000000004</v>
      </c>
      <c r="H187" s="98"/>
      <c r="I187" s="98">
        <v>5.15</v>
      </c>
      <c r="J187" s="98"/>
      <c r="K187" s="98">
        <v>2.06</v>
      </c>
      <c r="L187" s="98">
        <v>0.44</v>
      </c>
      <c r="M187" s="98"/>
      <c r="N187" s="98">
        <v>0.68</v>
      </c>
      <c r="O187" s="98">
        <v>0.2</v>
      </c>
      <c r="P187" s="98"/>
      <c r="Q187" s="98"/>
      <c r="R187" s="98"/>
      <c r="S187" s="98"/>
      <c r="T187" s="98"/>
      <c r="U187" s="98"/>
      <c r="V187" s="98">
        <v>12.44</v>
      </c>
      <c r="W187" s="98"/>
      <c r="X187" s="98">
        <v>0.15</v>
      </c>
      <c r="Y187" s="98"/>
      <c r="Z187" s="98"/>
      <c r="AA187" s="98">
        <v>0.03</v>
      </c>
      <c r="AB187" s="98"/>
      <c r="AC187" s="98">
        <v>0.04</v>
      </c>
      <c r="AD187" s="98">
        <v>0.16</v>
      </c>
    </row>
    <row r="188" spans="1:30" s="153" customFormat="1" ht="13.8">
      <c r="A188" s="176" t="s">
        <v>1037</v>
      </c>
      <c r="B188" s="177" t="s">
        <v>232</v>
      </c>
      <c r="C188" s="178"/>
      <c r="D188" s="179">
        <f>SUM(D189:D193)</f>
        <v>8.5</v>
      </c>
      <c r="E188" s="179">
        <f t="shared" ref="E188:AD188" si="42">SUM(E189:E193)</f>
        <v>0</v>
      </c>
      <c r="F188" s="179">
        <f t="shared" si="42"/>
        <v>0</v>
      </c>
      <c r="G188" s="179">
        <f t="shared" si="42"/>
        <v>1.21</v>
      </c>
      <c r="H188" s="179">
        <f t="shared" si="42"/>
        <v>0.39</v>
      </c>
      <c r="I188" s="179">
        <f t="shared" si="42"/>
        <v>4.26</v>
      </c>
      <c r="J188" s="179">
        <f t="shared" si="42"/>
        <v>0</v>
      </c>
      <c r="K188" s="179">
        <f t="shared" si="42"/>
        <v>2.12</v>
      </c>
      <c r="L188" s="179">
        <f t="shared" si="42"/>
        <v>0.01</v>
      </c>
      <c r="M188" s="179">
        <f t="shared" si="42"/>
        <v>0</v>
      </c>
      <c r="N188" s="179">
        <f t="shared" si="42"/>
        <v>0</v>
      </c>
      <c r="O188" s="179">
        <f t="shared" si="42"/>
        <v>0.33</v>
      </c>
      <c r="P188" s="179">
        <f t="shared" si="42"/>
        <v>0</v>
      </c>
      <c r="Q188" s="179">
        <f t="shared" si="42"/>
        <v>0</v>
      </c>
      <c r="R188" s="179">
        <f t="shared" si="42"/>
        <v>0</v>
      </c>
      <c r="S188" s="179">
        <f t="shared" si="42"/>
        <v>0.03</v>
      </c>
      <c r="T188" s="179">
        <f t="shared" si="42"/>
        <v>0</v>
      </c>
      <c r="U188" s="179">
        <f t="shared" si="42"/>
        <v>0</v>
      </c>
      <c r="V188" s="179">
        <f t="shared" si="42"/>
        <v>0</v>
      </c>
      <c r="W188" s="179">
        <f t="shared" si="42"/>
        <v>0</v>
      </c>
      <c r="X188" s="179">
        <f t="shared" si="42"/>
        <v>0.15</v>
      </c>
      <c r="Y188" s="179">
        <f t="shared" si="42"/>
        <v>0</v>
      </c>
      <c r="Z188" s="179">
        <f t="shared" si="42"/>
        <v>0</v>
      </c>
      <c r="AA188" s="179">
        <f t="shared" si="42"/>
        <v>0</v>
      </c>
      <c r="AB188" s="179">
        <f t="shared" si="42"/>
        <v>0</v>
      </c>
      <c r="AC188" s="179">
        <f t="shared" si="42"/>
        <v>0</v>
      </c>
      <c r="AD188" s="179">
        <f t="shared" si="42"/>
        <v>0</v>
      </c>
    </row>
    <row r="189" spans="1:30">
      <c r="A189" s="99" t="s">
        <v>133</v>
      </c>
      <c r="B189" s="125" t="s">
        <v>422</v>
      </c>
      <c r="C189" s="108" t="s">
        <v>419</v>
      </c>
      <c r="D189" s="97">
        <f t="shared" si="34"/>
        <v>3.9</v>
      </c>
      <c r="E189" s="97"/>
      <c r="F189" s="98"/>
      <c r="G189" s="98">
        <v>0.41</v>
      </c>
      <c r="H189" s="98"/>
      <c r="I189" s="98">
        <v>2.68</v>
      </c>
      <c r="J189" s="98"/>
      <c r="K189" s="98">
        <v>0.44</v>
      </c>
      <c r="L189" s="98">
        <v>0.01</v>
      </c>
      <c r="M189" s="98"/>
      <c r="N189" s="98"/>
      <c r="O189" s="98">
        <v>0.33</v>
      </c>
      <c r="P189" s="98"/>
      <c r="Q189" s="98"/>
      <c r="R189" s="98"/>
      <c r="S189" s="98">
        <v>0.03</v>
      </c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</row>
    <row r="190" spans="1:30">
      <c r="A190" s="99" t="s">
        <v>133</v>
      </c>
      <c r="B190" s="96" t="s">
        <v>414</v>
      </c>
      <c r="C190" s="96" t="s">
        <v>421</v>
      </c>
      <c r="D190" s="97">
        <f t="shared" si="34"/>
        <v>1.46</v>
      </c>
      <c r="E190" s="97"/>
      <c r="F190" s="98"/>
      <c r="G190" s="98"/>
      <c r="H190" s="98"/>
      <c r="I190" s="98">
        <v>1.31</v>
      </c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>
        <v>0.15</v>
      </c>
      <c r="Y190" s="98"/>
      <c r="Z190" s="98"/>
      <c r="AA190" s="98"/>
      <c r="AB190" s="98"/>
      <c r="AC190" s="98"/>
      <c r="AD190" s="98"/>
    </row>
    <row r="191" spans="1:30">
      <c r="A191" s="99" t="s">
        <v>133</v>
      </c>
      <c r="B191" s="96" t="s">
        <v>415</v>
      </c>
      <c r="C191" s="108" t="s">
        <v>420</v>
      </c>
      <c r="D191" s="97">
        <f t="shared" si="34"/>
        <v>0.89</v>
      </c>
      <c r="E191" s="97"/>
      <c r="F191" s="98"/>
      <c r="G191" s="98">
        <v>0.22</v>
      </c>
      <c r="H191" s="98"/>
      <c r="I191" s="98"/>
      <c r="J191" s="98"/>
      <c r="K191" s="98">
        <v>0.67</v>
      </c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</row>
    <row r="192" spans="1:30">
      <c r="A192" s="99" t="s">
        <v>133</v>
      </c>
      <c r="B192" s="96" t="s">
        <v>417</v>
      </c>
      <c r="C192" s="108" t="s">
        <v>420</v>
      </c>
      <c r="D192" s="97">
        <f t="shared" si="34"/>
        <v>1.03</v>
      </c>
      <c r="E192" s="97"/>
      <c r="F192" s="98"/>
      <c r="G192" s="98"/>
      <c r="H192" s="98">
        <v>0.39</v>
      </c>
      <c r="I192" s="98">
        <v>0.27</v>
      </c>
      <c r="J192" s="98"/>
      <c r="K192" s="98">
        <v>0.37</v>
      </c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</row>
    <row r="193" spans="1:30">
      <c r="A193" s="99" t="s">
        <v>133</v>
      </c>
      <c r="B193" s="96" t="s">
        <v>416</v>
      </c>
      <c r="C193" s="108" t="s">
        <v>419</v>
      </c>
      <c r="D193" s="97">
        <f t="shared" si="34"/>
        <v>1.22</v>
      </c>
      <c r="E193" s="97"/>
      <c r="F193" s="98"/>
      <c r="G193" s="98">
        <v>0.57999999999999996</v>
      </c>
      <c r="H193" s="98"/>
      <c r="I193" s="98"/>
      <c r="J193" s="98"/>
      <c r="K193" s="98">
        <v>0.64</v>
      </c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</row>
    <row r="194" spans="1:30" s="153" customFormat="1" ht="13.8">
      <c r="A194" s="176" t="s">
        <v>1037</v>
      </c>
      <c r="B194" s="177" t="s">
        <v>233</v>
      </c>
      <c r="C194" s="178"/>
      <c r="D194" s="179">
        <f>SUM(D195:D197)</f>
        <v>23.07</v>
      </c>
      <c r="E194" s="179">
        <f t="shared" ref="E194:AD194" si="43">SUM(E195:E197)</f>
        <v>2.14</v>
      </c>
      <c r="F194" s="179">
        <f t="shared" si="43"/>
        <v>0</v>
      </c>
      <c r="G194" s="179">
        <f t="shared" si="43"/>
        <v>1.7399999999999998</v>
      </c>
      <c r="H194" s="179">
        <f t="shared" si="43"/>
        <v>0</v>
      </c>
      <c r="I194" s="179">
        <f t="shared" si="43"/>
        <v>7.4499999999999993</v>
      </c>
      <c r="J194" s="179">
        <f t="shared" si="43"/>
        <v>0</v>
      </c>
      <c r="K194" s="179">
        <f t="shared" si="43"/>
        <v>1.84</v>
      </c>
      <c r="L194" s="179">
        <f t="shared" si="43"/>
        <v>0.35</v>
      </c>
      <c r="M194" s="179">
        <f t="shared" si="43"/>
        <v>0</v>
      </c>
      <c r="N194" s="179">
        <f t="shared" si="43"/>
        <v>0.49</v>
      </c>
      <c r="O194" s="179">
        <f t="shared" si="43"/>
        <v>0.27</v>
      </c>
      <c r="P194" s="179">
        <f t="shared" si="43"/>
        <v>0.15</v>
      </c>
      <c r="Q194" s="179">
        <f t="shared" si="43"/>
        <v>0</v>
      </c>
      <c r="R194" s="179">
        <f t="shared" si="43"/>
        <v>0</v>
      </c>
      <c r="S194" s="179">
        <f t="shared" si="43"/>
        <v>0</v>
      </c>
      <c r="T194" s="179">
        <f t="shared" si="43"/>
        <v>0</v>
      </c>
      <c r="U194" s="179">
        <f t="shared" si="43"/>
        <v>0</v>
      </c>
      <c r="V194" s="179">
        <f t="shared" si="43"/>
        <v>8.59</v>
      </c>
      <c r="W194" s="179">
        <f t="shared" si="43"/>
        <v>0</v>
      </c>
      <c r="X194" s="179">
        <f t="shared" si="43"/>
        <v>0</v>
      </c>
      <c r="Y194" s="179">
        <f t="shared" si="43"/>
        <v>0</v>
      </c>
      <c r="Z194" s="179">
        <f t="shared" si="43"/>
        <v>0</v>
      </c>
      <c r="AA194" s="179">
        <f t="shared" si="43"/>
        <v>0.01</v>
      </c>
      <c r="AB194" s="179">
        <f t="shared" si="43"/>
        <v>0</v>
      </c>
      <c r="AC194" s="179">
        <f t="shared" si="43"/>
        <v>0.03</v>
      </c>
      <c r="AD194" s="179">
        <f t="shared" si="43"/>
        <v>0.01</v>
      </c>
    </row>
    <row r="195" spans="1:30">
      <c r="A195" s="99" t="s">
        <v>133</v>
      </c>
      <c r="B195" s="96" t="s">
        <v>376</v>
      </c>
      <c r="C195" s="96" t="s">
        <v>441</v>
      </c>
      <c r="D195" s="97">
        <f>SUM(E195:AD195)</f>
        <v>6.7299999999999995</v>
      </c>
      <c r="E195" s="97"/>
      <c r="F195" s="98"/>
      <c r="G195" s="98">
        <v>1.1599999999999999</v>
      </c>
      <c r="H195" s="98"/>
      <c r="I195" s="98">
        <v>5.51</v>
      </c>
      <c r="J195" s="98"/>
      <c r="K195" s="98"/>
      <c r="L195" s="98">
        <v>0.03</v>
      </c>
      <c r="M195" s="98"/>
      <c r="N195" s="98">
        <v>0.02</v>
      </c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>
        <v>0.01</v>
      </c>
      <c r="AB195" s="98"/>
      <c r="AC195" s="98"/>
      <c r="AD195" s="98"/>
    </row>
    <row r="196" spans="1:30">
      <c r="A196" s="99" t="s">
        <v>133</v>
      </c>
      <c r="B196" s="96" t="s">
        <v>342</v>
      </c>
      <c r="C196" s="108" t="s">
        <v>439</v>
      </c>
      <c r="D196" s="97">
        <f>SUM(E196:AD196)</f>
        <v>0.96</v>
      </c>
      <c r="E196" s="97"/>
      <c r="F196" s="98"/>
      <c r="G196" s="98"/>
      <c r="H196" s="98"/>
      <c r="I196" s="98">
        <v>0.96</v>
      </c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</row>
    <row r="197" spans="1:30" ht="26.4">
      <c r="A197" s="99" t="s">
        <v>133</v>
      </c>
      <c r="B197" s="119" t="s">
        <v>627</v>
      </c>
      <c r="C197" s="96" t="s">
        <v>440</v>
      </c>
      <c r="D197" s="97">
        <f>SUM(E197:AD197)</f>
        <v>15.379999999999999</v>
      </c>
      <c r="E197" s="97">
        <v>2.14</v>
      </c>
      <c r="F197" s="98"/>
      <c r="G197" s="98">
        <v>0.57999999999999996</v>
      </c>
      <c r="H197" s="98"/>
      <c r="I197" s="98">
        <v>0.98</v>
      </c>
      <c r="J197" s="98"/>
      <c r="K197" s="98">
        <v>1.84</v>
      </c>
      <c r="L197" s="98">
        <v>0.32</v>
      </c>
      <c r="M197" s="98"/>
      <c r="N197" s="98">
        <v>0.47</v>
      </c>
      <c r="O197" s="98">
        <v>0.27</v>
      </c>
      <c r="P197" s="98">
        <v>0.15</v>
      </c>
      <c r="Q197" s="98"/>
      <c r="R197" s="98"/>
      <c r="S197" s="98"/>
      <c r="T197" s="98"/>
      <c r="U197" s="98"/>
      <c r="V197" s="98">
        <v>8.59</v>
      </c>
      <c r="W197" s="98"/>
      <c r="X197" s="98"/>
      <c r="Y197" s="98"/>
      <c r="Z197" s="98"/>
      <c r="AA197" s="98"/>
      <c r="AB197" s="98"/>
      <c r="AC197" s="98">
        <v>0.03</v>
      </c>
      <c r="AD197" s="98">
        <v>0.01</v>
      </c>
    </row>
    <row r="198" spans="1:30" s="153" customFormat="1" ht="13.8">
      <c r="A198" s="176" t="s">
        <v>1037</v>
      </c>
      <c r="B198" s="177" t="s">
        <v>234</v>
      </c>
      <c r="C198" s="178"/>
      <c r="D198" s="179">
        <f>SUM(D199:D203)</f>
        <v>19.900000000000002</v>
      </c>
      <c r="E198" s="179">
        <f t="shared" ref="E198:AD198" si="44">SUM(E199:E203)</f>
        <v>0.32</v>
      </c>
      <c r="F198" s="179">
        <f t="shared" si="44"/>
        <v>0</v>
      </c>
      <c r="G198" s="179">
        <f t="shared" si="44"/>
        <v>5.73</v>
      </c>
      <c r="H198" s="179">
        <f t="shared" si="44"/>
        <v>1.02</v>
      </c>
      <c r="I198" s="179">
        <f t="shared" si="44"/>
        <v>11.620000000000001</v>
      </c>
      <c r="J198" s="179">
        <f t="shared" si="44"/>
        <v>0</v>
      </c>
      <c r="K198" s="179">
        <f t="shared" si="44"/>
        <v>0.91</v>
      </c>
      <c r="L198" s="179">
        <f t="shared" si="44"/>
        <v>0.14000000000000001</v>
      </c>
      <c r="M198" s="179">
        <f t="shared" si="44"/>
        <v>0</v>
      </c>
      <c r="N198" s="179">
        <f t="shared" si="44"/>
        <v>0.11000000000000001</v>
      </c>
      <c r="O198" s="179">
        <f t="shared" si="44"/>
        <v>0.05</v>
      </c>
      <c r="P198" s="179">
        <f t="shared" si="44"/>
        <v>0</v>
      </c>
      <c r="Q198" s="179">
        <f t="shared" si="44"/>
        <v>0</v>
      </c>
      <c r="R198" s="179">
        <f t="shared" si="44"/>
        <v>0</v>
      </c>
      <c r="S198" s="179">
        <f t="shared" si="44"/>
        <v>0</v>
      </c>
      <c r="T198" s="179">
        <f t="shared" si="44"/>
        <v>0</v>
      </c>
      <c r="U198" s="179">
        <f t="shared" si="44"/>
        <v>0</v>
      </c>
      <c r="V198" s="179">
        <f t="shared" si="44"/>
        <v>0</v>
      </c>
      <c r="W198" s="179">
        <f t="shared" si="44"/>
        <v>0</v>
      </c>
      <c r="X198" s="179">
        <f t="shared" si="44"/>
        <v>0</v>
      </c>
      <c r="Y198" s="179">
        <f t="shared" si="44"/>
        <v>0</v>
      </c>
      <c r="Z198" s="179">
        <f t="shared" si="44"/>
        <v>0</v>
      </c>
      <c r="AA198" s="179">
        <f t="shared" si="44"/>
        <v>0</v>
      </c>
      <c r="AB198" s="179">
        <f t="shared" si="44"/>
        <v>0</v>
      </c>
      <c r="AC198" s="179">
        <f t="shared" si="44"/>
        <v>0</v>
      </c>
      <c r="AD198" s="179">
        <f t="shared" si="44"/>
        <v>0</v>
      </c>
    </row>
    <row r="199" spans="1:30">
      <c r="A199" s="99" t="s">
        <v>133</v>
      </c>
      <c r="B199" s="96" t="s">
        <v>338</v>
      </c>
      <c r="C199" s="96" t="s">
        <v>492</v>
      </c>
      <c r="D199" s="97">
        <f>SUM(E199:AD199)</f>
        <v>4.410000000000001</v>
      </c>
      <c r="E199" s="97"/>
      <c r="F199" s="98"/>
      <c r="G199" s="98">
        <v>1.82</v>
      </c>
      <c r="H199" s="98">
        <v>7.0000000000000007E-2</v>
      </c>
      <c r="I199" s="98">
        <v>2.4900000000000002</v>
      </c>
      <c r="J199" s="98"/>
      <c r="K199" s="98"/>
      <c r="L199" s="98"/>
      <c r="M199" s="98"/>
      <c r="N199" s="98">
        <v>0.03</v>
      </c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</row>
    <row r="200" spans="1:30">
      <c r="A200" s="99" t="s">
        <v>133</v>
      </c>
      <c r="B200" s="96" t="s">
        <v>339</v>
      </c>
      <c r="C200" s="96" t="s">
        <v>486</v>
      </c>
      <c r="D200" s="97">
        <f>SUM(E200:AD200)</f>
        <v>1.4300000000000002</v>
      </c>
      <c r="E200" s="97"/>
      <c r="F200" s="98"/>
      <c r="G200" s="98">
        <v>0.32</v>
      </c>
      <c r="H200" s="98"/>
      <c r="I200" s="98">
        <v>1.1100000000000001</v>
      </c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</row>
    <row r="201" spans="1:30">
      <c r="A201" s="99" t="s">
        <v>133</v>
      </c>
      <c r="B201" s="96" t="s">
        <v>340</v>
      </c>
      <c r="C201" s="96" t="s">
        <v>485</v>
      </c>
      <c r="D201" s="97">
        <f>SUM(E201:AD201)</f>
        <v>2.42</v>
      </c>
      <c r="E201" s="97"/>
      <c r="F201" s="98"/>
      <c r="G201" s="98">
        <v>1.22</v>
      </c>
      <c r="H201" s="98">
        <v>0.25</v>
      </c>
      <c r="I201" s="98">
        <v>0.95</v>
      </c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</row>
    <row r="202" spans="1:30">
      <c r="A202" s="99" t="s">
        <v>133</v>
      </c>
      <c r="B202" s="96" t="s">
        <v>341</v>
      </c>
      <c r="C202" s="96" t="s">
        <v>492</v>
      </c>
      <c r="D202" s="97">
        <f>SUM(E202:AD202)</f>
        <v>6.35</v>
      </c>
      <c r="E202" s="97">
        <v>0.32</v>
      </c>
      <c r="F202" s="98"/>
      <c r="G202" s="98">
        <v>0.49</v>
      </c>
      <c r="H202" s="98">
        <v>0.32</v>
      </c>
      <c r="I202" s="98">
        <v>4.08</v>
      </c>
      <c r="J202" s="98"/>
      <c r="K202" s="98">
        <v>0.91</v>
      </c>
      <c r="L202" s="98">
        <v>0.14000000000000001</v>
      </c>
      <c r="M202" s="98"/>
      <c r="N202" s="98">
        <v>0.04</v>
      </c>
      <c r="O202" s="98">
        <v>0.05</v>
      </c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</row>
    <row r="203" spans="1:30">
      <c r="A203" s="99" t="s">
        <v>133</v>
      </c>
      <c r="B203" s="96" t="s">
        <v>342</v>
      </c>
      <c r="C203" s="96" t="s">
        <v>453</v>
      </c>
      <c r="D203" s="97">
        <f>SUM(E203:AD203)</f>
        <v>5.29</v>
      </c>
      <c r="E203" s="97"/>
      <c r="F203" s="98"/>
      <c r="G203" s="98">
        <v>1.88</v>
      </c>
      <c r="H203" s="98">
        <v>0.38</v>
      </c>
      <c r="I203" s="98">
        <v>2.99</v>
      </c>
      <c r="J203" s="98"/>
      <c r="K203" s="98"/>
      <c r="L203" s="98"/>
      <c r="M203" s="98"/>
      <c r="N203" s="98">
        <v>0.04</v>
      </c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</row>
    <row r="204" spans="1:30" s="153" customFormat="1" ht="13.8">
      <c r="A204" s="176" t="s">
        <v>1037</v>
      </c>
      <c r="B204" s="177" t="s">
        <v>235</v>
      </c>
      <c r="C204" s="178"/>
      <c r="D204" s="179">
        <f>SUM(D205:D215)</f>
        <v>24.15</v>
      </c>
      <c r="E204" s="179">
        <f t="shared" ref="E204:AD204" si="45">SUM(E205:E215)</f>
        <v>0.23</v>
      </c>
      <c r="F204" s="179">
        <f t="shared" si="45"/>
        <v>0</v>
      </c>
      <c r="G204" s="179">
        <f t="shared" si="45"/>
        <v>8.5299999999999994</v>
      </c>
      <c r="H204" s="179">
        <f t="shared" si="45"/>
        <v>0.24</v>
      </c>
      <c r="I204" s="179">
        <f t="shared" si="45"/>
        <v>15.06</v>
      </c>
      <c r="J204" s="179">
        <f t="shared" si="45"/>
        <v>0</v>
      </c>
      <c r="K204" s="179">
        <f t="shared" si="45"/>
        <v>0</v>
      </c>
      <c r="L204" s="179">
        <f t="shared" si="45"/>
        <v>0</v>
      </c>
      <c r="M204" s="179">
        <f t="shared" si="45"/>
        <v>0</v>
      </c>
      <c r="N204" s="179">
        <f t="shared" si="45"/>
        <v>0</v>
      </c>
      <c r="O204" s="179">
        <f t="shared" si="45"/>
        <v>0.02</v>
      </c>
      <c r="P204" s="179">
        <f t="shared" si="45"/>
        <v>0</v>
      </c>
      <c r="Q204" s="179">
        <f t="shared" si="45"/>
        <v>0</v>
      </c>
      <c r="R204" s="179">
        <f t="shared" si="45"/>
        <v>0</v>
      </c>
      <c r="S204" s="179">
        <f t="shared" si="45"/>
        <v>0</v>
      </c>
      <c r="T204" s="179">
        <f t="shared" si="45"/>
        <v>0</v>
      </c>
      <c r="U204" s="179">
        <f t="shared" si="45"/>
        <v>0</v>
      </c>
      <c r="V204" s="179">
        <f t="shared" si="45"/>
        <v>0</v>
      </c>
      <c r="W204" s="179">
        <f t="shared" si="45"/>
        <v>0</v>
      </c>
      <c r="X204" s="179">
        <f t="shared" si="45"/>
        <v>0</v>
      </c>
      <c r="Y204" s="179">
        <f t="shared" si="45"/>
        <v>0</v>
      </c>
      <c r="Z204" s="179">
        <f t="shared" si="45"/>
        <v>0</v>
      </c>
      <c r="AA204" s="179">
        <f t="shared" si="45"/>
        <v>0</v>
      </c>
      <c r="AB204" s="179">
        <f t="shared" si="45"/>
        <v>0</v>
      </c>
      <c r="AC204" s="179">
        <f t="shared" si="45"/>
        <v>6.9999999999999993E-2</v>
      </c>
      <c r="AD204" s="179">
        <f t="shared" si="45"/>
        <v>0</v>
      </c>
    </row>
    <row r="205" spans="1:30">
      <c r="A205" s="99" t="s">
        <v>133</v>
      </c>
      <c r="B205" s="96" t="s">
        <v>309</v>
      </c>
      <c r="C205" s="96" t="s">
        <v>771</v>
      </c>
      <c r="D205" s="97">
        <f t="shared" ref="D205:D215" si="46">SUM(E205:AD205)</f>
        <v>2.83</v>
      </c>
      <c r="E205" s="97"/>
      <c r="F205" s="98"/>
      <c r="G205" s="98">
        <v>0.67</v>
      </c>
      <c r="H205" s="98"/>
      <c r="I205" s="98">
        <v>2.16</v>
      </c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</row>
    <row r="206" spans="1:30">
      <c r="A206" s="99" t="s">
        <v>133</v>
      </c>
      <c r="B206" s="96" t="s">
        <v>310</v>
      </c>
      <c r="C206" s="96" t="s">
        <v>772</v>
      </c>
      <c r="D206" s="97">
        <f t="shared" si="46"/>
        <v>3.53</v>
      </c>
      <c r="E206" s="97"/>
      <c r="F206" s="98"/>
      <c r="G206" s="98">
        <v>1.25</v>
      </c>
      <c r="H206" s="98"/>
      <c r="I206" s="98">
        <v>2.2799999999999998</v>
      </c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</row>
    <row r="207" spans="1:30">
      <c r="A207" s="99" t="s">
        <v>133</v>
      </c>
      <c r="B207" s="96" t="s">
        <v>316</v>
      </c>
      <c r="C207" s="96" t="s">
        <v>762</v>
      </c>
      <c r="D207" s="97">
        <f t="shared" si="46"/>
        <v>1.1200000000000001</v>
      </c>
      <c r="E207" s="97"/>
      <c r="F207" s="98"/>
      <c r="G207" s="98">
        <v>0.71</v>
      </c>
      <c r="H207" s="98"/>
      <c r="I207" s="98">
        <v>0.35</v>
      </c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>
        <v>0.06</v>
      </c>
      <c r="AD207" s="98"/>
    </row>
    <row r="208" spans="1:30">
      <c r="A208" s="99" t="s">
        <v>133</v>
      </c>
      <c r="B208" s="96" t="s">
        <v>317</v>
      </c>
      <c r="C208" s="96" t="s">
        <v>773</v>
      </c>
      <c r="D208" s="97">
        <f t="shared" si="46"/>
        <v>3.61</v>
      </c>
      <c r="E208" s="97">
        <v>0.14000000000000001</v>
      </c>
      <c r="F208" s="98"/>
      <c r="G208" s="98">
        <v>2.52</v>
      </c>
      <c r="H208" s="98"/>
      <c r="I208" s="98">
        <v>0.92</v>
      </c>
      <c r="J208" s="98"/>
      <c r="K208" s="98"/>
      <c r="L208" s="98"/>
      <c r="M208" s="98"/>
      <c r="N208" s="98"/>
      <c r="O208" s="98">
        <v>0.02</v>
      </c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>
        <v>0.01</v>
      </c>
      <c r="AD208" s="98"/>
    </row>
    <row r="209" spans="1:30">
      <c r="A209" s="99" t="s">
        <v>133</v>
      </c>
      <c r="B209" s="96" t="s">
        <v>311</v>
      </c>
      <c r="C209" s="96" t="s">
        <v>466</v>
      </c>
      <c r="D209" s="97">
        <f t="shared" si="46"/>
        <v>0.91</v>
      </c>
      <c r="E209" s="97">
        <v>0.09</v>
      </c>
      <c r="F209" s="98"/>
      <c r="G209" s="98">
        <v>0.67</v>
      </c>
      <c r="H209" s="98"/>
      <c r="I209" s="98">
        <v>0.15</v>
      </c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</row>
    <row r="210" spans="1:30">
      <c r="A210" s="99" t="s">
        <v>133</v>
      </c>
      <c r="B210" s="96" t="s">
        <v>315</v>
      </c>
      <c r="C210" s="96" t="s">
        <v>461</v>
      </c>
      <c r="D210" s="97">
        <f t="shared" si="46"/>
        <v>3.68</v>
      </c>
      <c r="E210" s="97"/>
      <c r="F210" s="98"/>
      <c r="G210" s="98">
        <v>0.56000000000000005</v>
      </c>
      <c r="H210" s="98"/>
      <c r="I210" s="98">
        <v>3.12</v>
      </c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</row>
    <row r="211" spans="1:30">
      <c r="A211" s="99" t="s">
        <v>133</v>
      </c>
      <c r="B211" s="96" t="s">
        <v>312</v>
      </c>
      <c r="C211" s="96" t="s">
        <v>774</v>
      </c>
      <c r="D211" s="97">
        <f t="shared" si="46"/>
        <v>1.7599999999999998</v>
      </c>
      <c r="E211" s="97"/>
      <c r="F211" s="98"/>
      <c r="G211" s="98">
        <v>0.35</v>
      </c>
      <c r="H211" s="98">
        <v>0.24</v>
      </c>
      <c r="I211" s="98">
        <v>1.17</v>
      </c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</row>
    <row r="212" spans="1:30">
      <c r="A212" s="99" t="s">
        <v>133</v>
      </c>
      <c r="B212" s="96" t="s">
        <v>313</v>
      </c>
      <c r="C212" s="96" t="s">
        <v>466</v>
      </c>
      <c r="D212" s="97">
        <f t="shared" si="46"/>
        <v>2.09</v>
      </c>
      <c r="E212" s="97"/>
      <c r="F212" s="98"/>
      <c r="G212" s="98">
        <v>1.05</v>
      </c>
      <c r="H212" s="98"/>
      <c r="I212" s="98">
        <v>1.04</v>
      </c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</row>
    <row r="213" spans="1:30">
      <c r="A213" s="99" t="s">
        <v>133</v>
      </c>
      <c r="B213" s="96" t="s">
        <v>314</v>
      </c>
      <c r="C213" s="96" t="s">
        <v>487</v>
      </c>
      <c r="D213" s="97">
        <f t="shared" si="46"/>
        <v>1.22</v>
      </c>
      <c r="E213" s="97"/>
      <c r="F213" s="98"/>
      <c r="G213" s="98">
        <v>0.56999999999999995</v>
      </c>
      <c r="H213" s="98"/>
      <c r="I213" s="98">
        <v>0.65</v>
      </c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</row>
    <row r="214" spans="1:30">
      <c r="A214" s="99" t="s">
        <v>133</v>
      </c>
      <c r="B214" s="106" t="s">
        <v>776</v>
      </c>
      <c r="C214" s="96" t="s">
        <v>461</v>
      </c>
      <c r="D214" s="97">
        <f t="shared" si="46"/>
        <v>2.35</v>
      </c>
      <c r="E214" s="97"/>
      <c r="F214" s="98"/>
      <c r="G214" s="98"/>
      <c r="H214" s="98"/>
      <c r="I214" s="98">
        <v>2.35</v>
      </c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</row>
    <row r="215" spans="1:30">
      <c r="A215" s="99" t="s">
        <v>133</v>
      </c>
      <c r="B215" s="96" t="s">
        <v>493</v>
      </c>
      <c r="C215" s="96" t="s">
        <v>775</v>
      </c>
      <c r="D215" s="97">
        <f t="shared" si="46"/>
        <v>1.05</v>
      </c>
      <c r="E215" s="97"/>
      <c r="F215" s="98"/>
      <c r="G215" s="98">
        <v>0.18</v>
      </c>
      <c r="H215" s="98"/>
      <c r="I215" s="98">
        <v>0.87</v>
      </c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</row>
    <row r="216" spans="1:30" s="153" customFormat="1" ht="13.8">
      <c r="A216" s="176" t="s">
        <v>1037</v>
      </c>
      <c r="B216" s="177" t="s">
        <v>897</v>
      </c>
      <c r="C216" s="178"/>
      <c r="D216" s="179">
        <f>SUM(D217:D225)</f>
        <v>15.669999999999996</v>
      </c>
      <c r="E216" s="179">
        <f t="shared" ref="E216:AD216" si="47">SUM(E217:E225)</f>
        <v>7.0000000000000007E-2</v>
      </c>
      <c r="F216" s="179">
        <f t="shared" si="47"/>
        <v>0</v>
      </c>
      <c r="G216" s="179">
        <f t="shared" si="47"/>
        <v>0.31</v>
      </c>
      <c r="H216" s="179">
        <f t="shared" si="47"/>
        <v>0</v>
      </c>
      <c r="I216" s="179">
        <f t="shared" si="47"/>
        <v>14.440000000000001</v>
      </c>
      <c r="J216" s="179">
        <f t="shared" si="47"/>
        <v>0</v>
      </c>
      <c r="K216" s="179">
        <f t="shared" si="47"/>
        <v>0</v>
      </c>
      <c r="L216" s="179">
        <f t="shared" si="47"/>
        <v>0.11</v>
      </c>
      <c r="M216" s="179">
        <f t="shared" si="47"/>
        <v>0</v>
      </c>
      <c r="N216" s="179">
        <f t="shared" si="47"/>
        <v>0.30000000000000004</v>
      </c>
      <c r="O216" s="179">
        <f t="shared" si="47"/>
        <v>0.02</v>
      </c>
      <c r="P216" s="179">
        <f t="shared" si="47"/>
        <v>0</v>
      </c>
      <c r="Q216" s="179">
        <f t="shared" si="47"/>
        <v>0</v>
      </c>
      <c r="R216" s="179">
        <f t="shared" si="47"/>
        <v>0</v>
      </c>
      <c r="S216" s="179">
        <f t="shared" si="47"/>
        <v>0</v>
      </c>
      <c r="T216" s="179">
        <f t="shared" si="47"/>
        <v>0.25</v>
      </c>
      <c r="U216" s="179">
        <f t="shared" si="47"/>
        <v>0</v>
      </c>
      <c r="V216" s="179">
        <f t="shared" si="47"/>
        <v>0</v>
      </c>
      <c r="W216" s="179">
        <f t="shared" si="47"/>
        <v>0</v>
      </c>
      <c r="X216" s="179">
        <f t="shared" si="47"/>
        <v>0</v>
      </c>
      <c r="Y216" s="179">
        <f t="shared" si="47"/>
        <v>0</v>
      </c>
      <c r="Z216" s="179">
        <f t="shared" si="47"/>
        <v>0.02</v>
      </c>
      <c r="AA216" s="179">
        <f t="shared" si="47"/>
        <v>0.15000000000000002</v>
      </c>
      <c r="AB216" s="179">
        <f t="shared" si="47"/>
        <v>0</v>
      </c>
      <c r="AC216" s="179">
        <f t="shared" si="47"/>
        <v>0</v>
      </c>
      <c r="AD216" s="179">
        <f t="shared" si="47"/>
        <v>0</v>
      </c>
    </row>
    <row r="217" spans="1:30">
      <c r="A217" s="99" t="s">
        <v>133</v>
      </c>
      <c r="B217" s="96" t="s">
        <v>264</v>
      </c>
      <c r="C217" s="96" t="s">
        <v>453</v>
      </c>
      <c r="D217" s="97">
        <f t="shared" ref="D217:D225" si="48">SUM(E217:AD217)</f>
        <v>3.5399999999999996</v>
      </c>
      <c r="E217" s="97">
        <v>7.0000000000000007E-2</v>
      </c>
      <c r="F217" s="98"/>
      <c r="G217" s="98"/>
      <c r="H217" s="98"/>
      <c r="I217" s="98">
        <v>2.79</v>
      </c>
      <c r="J217" s="98"/>
      <c r="K217" s="98"/>
      <c r="L217" s="98">
        <v>0.11</v>
      </c>
      <c r="M217" s="98"/>
      <c r="N217" s="98">
        <v>0.21</v>
      </c>
      <c r="O217" s="98">
        <v>0.01</v>
      </c>
      <c r="P217" s="98"/>
      <c r="Q217" s="98"/>
      <c r="R217" s="98"/>
      <c r="S217" s="98"/>
      <c r="T217" s="98">
        <v>0.25</v>
      </c>
      <c r="U217" s="98"/>
      <c r="V217" s="98"/>
      <c r="W217" s="98"/>
      <c r="X217" s="98"/>
      <c r="Y217" s="98"/>
      <c r="Z217" s="98">
        <v>0.02</v>
      </c>
      <c r="AA217" s="98">
        <v>0.08</v>
      </c>
      <c r="AB217" s="98"/>
      <c r="AC217" s="98"/>
      <c r="AD217" s="98"/>
    </row>
    <row r="218" spans="1:30">
      <c r="A218" s="99" t="s">
        <v>133</v>
      </c>
      <c r="B218" s="96" t="s">
        <v>366</v>
      </c>
      <c r="C218" s="96" t="s">
        <v>472</v>
      </c>
      <c r="D218" s="97">
        <f t="shared" si="48"/>
        <v>3.1799999999999997</v>
      </c>
      <c r="E218" s="97"/>
      <c r="F218" s="98"/>
      <c r="G218" s="98"/>
      <c r="H218" s="98"/>
      <c r="I218" s="98">
        <v>3.15</v>
      </c>
      <c r="J218" s="98"/>
      <c r="K218" s="98"/>
      <c r="L218" s="98"/>
      <c r="M218" s="98"/>
      <c r="N218" s="98">
        <v>0.03</v>
      </c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</row>
    <row r="219" spans="1:30">
      <c r="A219" s="99" t="s">
        <v>133</v>
      </c>
      <c r="B219" s="96" t="s">
        <v>367</v>
      </c>
      <c r="C219" s="96" t="s">
        <v>469</v>
      </c>
      <c r="D219" s="97">
        <f t="shared" si="48"/>
        <v>0.85</v>
      </c>
      <c r="E219" s="97"/>
      <c r="F219" s="98"/>
      <c r="G219" s="98"/>
      <c r="H219" s="98"/>
      <c r="I219" s="98">
        <v>0.85</v>
      </c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</row>
    <row r="220" spans="1:30">
      <c r="A220" s="99" t="s">
        <v>133</v>
      </c>
      <c r="B220" s="96" t="s">
        <v>368</v>
      </c>
      <c r="C220" s="96" t="s">
        <v>473</v>
      </c>
      <c r="D220" s="97">
        <f t="shared" si="48"/>
        <v>1.41</v>
      </c>
      <c r="E220" s="97"/>
      <c r="F220" s="98"/>
      <c r="G220" s="98"/>
      <c r="H220" s="98"/>
      <c r="I220" s="98">
        <v>1.41</v>
      </c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</row>
    <row r="221" spans="1:30">
      <c r="A221" s="99" t="s">
        <v>133</v>
      </c>
      <c r="B221" s="96" t="s">
        <v>369</v>
      </c>
      <c r="C221" s="96" t="s">
        <v>488</v>
      </c>
      <c r="D221" s="97">
        <f t="shared" si="48"/>
        <v>2.0499999999999998</v>
      </c>
      <c r="E221" s="97"/>
      <c r="F221" s="98"/>
      <c r="G221" s="98">
        <v>0.05</v>
      </c>
      <c r="H221" s="98"/>
      <c r="I221" s="98">
        <v>1.97</v>
      </c>
      <c r="J221" s="98"/>
      <c r="K221" s="98"/>
      <c r="L221" s="98"/>
      <c r="M221" s="98"/>
      <c r="N221" s="98">
        <v>0.02</v>
      </c>
      <c r="O221" s="98">
        <v>0.01</v>
      </c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</row>
    <row r="222" spans="1:30">
      <c r="A222" s="99" t="s">
        <v>133</v>
      </c>
      <c r="B222" s="96" t="s">
        <v>370</v>
      </c>
      <c r="C222" s="96" t="s">
        <v>453</v>
      </c>
      <c r="D222" s="97">
        <f t="shared" si="48"/>
        <v>0.2</v>
      </c>
      <c r="E222" s="97"/>
      <c r="F222" s="98"/>
      <c r="G222" s="98">
        <v>0.03</v>
      </c>
      <c r="H222" s="98"/>
      <c r="I222" s="98">
        <v>0.17</v>
      </c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</row>
    <row r="223" spans="1:30">
      <c r="A223" s="99" t="s">
        <v>133</v>
      </c>
      <c r="B223" s="96" t="s">
        <v>371</v>
      </c>
      <c r="C223" s="96" t="s">
        <v>472</v>
      </c>
      <c r="D223" s="97">
        <f t="shared" si="48"/>
        <v>2.6</v>
      </c>
      <c r="E223" s="97"/>
      <c r="F223" s="98"/>
      <c r="G223" s="98"/>
      <c r="H223" s="98"/>
      <c r="I223" s="98">
        <v>2.58</v>
      </c>
      <c r="J223" s="98"/>
      <c r="K223" s="98"/>
      <c r="L223" s="98"/>
      <c r="M223" s="98"/>
      <c r="N223" s="98">
        <v>0.02</v>
      </c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</row>
    <row r="224" spans="1:30">
      <c r="A224" s="99" t="s">
        <v>133</v>
      </c>
      <c r="B224" s="96" t="s">
        <v>372</v>
      </c>
      <c r="C224" s="96" t="s">
        <v>469</v>
      </c>
      <c r="D224" s="97">
        <f t="shared" si="48"/>
        <v>0.52</v>
      </c>
      <c r="E224" s="97"/>
      <c r="F224" s="98"/>
      <c r="G224" s="98">
        <v>0.23</v>
      </c>
      <c r="H224" s="98"/>
      <c r="I224" s="98">
        <v>0.22</v>
      </c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>
        <v>7.0000000000000007E-2</v>
      </c>
      <c r="AB224" s="98"/>
      <c r="AC224" s="98"/>
      <c r="AD224" s="98"/>
    </row>
    <row r="225" spans="1:30">
      <c r="A225" s="99" t="s">
        <v>133</v>
      </c>
      <c r="B225" s="96" t="s">
        <v>373</v>
      </c>
      <c r="C225" s="96" t="s">
        <v>472</v>
      </c>
      <c r="D225" s="97">
        <f t="shared" si="48"/>
        <v>1.32</v>
      </c>
      <c r="E225" s="97"/>
      <c r="F225" s="98"/>
      <c r="G225" s="98"/>
      <c r="H225" s="98"/>
      <c r="I225" s="98">
        <v>1.3</v>
      </c>
      <c r="J225" s="98"/>
      <c r="K225" s="98"/>
      <c r="L225" s="98"/>
      <c r="M225" s="98"/>
      <c r="N225" s="98">
        <v>0.02</v>
      </c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</row>
    <row r="226" spans="1:30" s="153" customFormat="1" ht="13.8">
      <c r="A226" s="176" t="s">
        <v>1037</v>
      </c>
      <c r="B226" s="177" t="s">
        <v>898</v>
      </c>
      <c r="C226" s="178"/>
      <c r="D226" s="179">
        <f>SUM(D227:D232)</f>
        <v>11.440000000000001</v>
      </c>
      <c r="E226" s="179">
        <f t="shared" ref="E226:AD226" si="49">SUM(E227:E232)</f>
        <v>0</v>
      </c>
      <c r="F226" s="179">
        <f t="shared" si="49"/>
        <v>0</v>
      </c>
      <c r="G226" s="179">
        <f t="shared" si="49"/>
        <v>2.9799999999999995</v>
      </c>
      <c r="H226" s="179">
        <f t="shared" si="49"/>
        <v>0.83000000000000007</v>
      </c>
      <c r="I226" s="179">
        <f t="shared" si="49"/>
        <v>7.17</v>
      </c>
      <c r="J226" s="179">
        <f t="shared" si="49"/>
        <v>0</v>
      </c>
      <c r="K226" s="179">
        <f t="shared" si="49"/>
        <v>0</v>
      </c>
      <c r="L226" s="179">
        <f t="shared" si="49"/>
        <v>0.1</v>
      </c>
      <c r="M226" s="179">
        <f t="shared" si="49"/>
        <v>0</v>
      </c>
      <c r="N226" s="179">
        <f t="shared" si="49"/>
        <v>0.14000000000000001</v>
      </c>
      <c r="O226" s="179">
        <f t="shared" si="49"/>
        <v>0</v>
      </c>
      <c r="P226" s="179">
        <f t="shared" si="49"/>
        <v>0</v>
      </c>
      <c r="Q226" s="179">
        <f t="shared" si="49"/>
        <v>0.03</v>
      </c>
      <c r="R226" s="179">
        <f t="shared" si="49"/>
        <v>0</v>
      </c>
      <c r="S226" s="179">
        <f t="shared" si="49"/>
        <v>0</v>
      </c>
      <c r="T226" s="179">
        <f t="shared" si="49"/>
        <v>0</v>
      </c>
      <c r="U226" s="179">
        <f t="shared" si="49"/>
        <v>0</v>
      </c>
      <c r="V226" s="179">
        <f t="shared" si="49"/>
        <v>0</v>
      </c>
      <c r="W226" s="179">
        <f t="shared" si="49"/>
        <v>0</v>
      </c>
      <c r="X226" s="179">
        <f t="shared" si="49"/>
        <v>0</v>
      </c>
      <c r="Y226" s="179">
        <f t="shared" si="49"/>
        <v>0</v>
      </c>
      <c r="Z226" s="179">
        <f t="shared" si="49"/>
        <v>0</v>
      </c>
      <c r="AA226" s="179">
        <f t="shared" si="49"/>
        <v>0.18000000000000002</v>
      </c>
      <c r="AB226" s="179">
        <f t="shared" si="49"/>
        <v>0</v>
      </c>
      <c r="AC226" s="179">
        <f t="shared" si="49"/>
        <v>0.01</v>
      </c>
      <c r="AD226" s="179">
        <f t="shared" si="49"/>
        <v>0</v>
      </c>
    </row>
    <row r="227" spans="1:30">
      <c r="A227" s="99" t="s">
        <v>133</v>
      </c>
      <c r="B227" s="96" t="s">
        <v>394</v>
      </c>
      <c r="C227" s="96" t="s">
        <v>453</v>
      </c>
      <c r="D227" s="97">
        <f t="shared" ref="D227:D232" si="50">SUM(E227:AD227)</f>
        <v>1.4300000000000002</v>
      </c>
      <c r="E227" s="97"/>
      <c r="F227" s="98"/>
      <c r="G227" s="98">
        <v>0.18</v>
      </c>
      <c r="H227" s="98"/>
      <c r="I227" s="98">
        <v>0.84</v>
      </c>
      <c r="J227" s="98"/>
      <c r="K227" s="98"/>
      <c r="L227" s="98">
        <v>0.1</v>
      </c>
      <c r="M227" s="98"/>
      <c r="N227" s="98">
        <v>0.14000000000000001</v>
      </c>
      <c r="O227" s="98"/>
      <c r="P227" s="98"/>
      <c r="Q227" s="98">
        <v>0.03</v>
      </c>
      <c r="R227" s="98"/>
      <c r="S227" s="98"/>
      <c r="T227" s="98"/>
      <c r="U227" s="98"/>
      <c r="V227" s="98"/>
      <c r="W227" s="98"/>
      <c r="X227" s="98"/>
      <c r="Y227" s="98"/>
      <c r="Z227" s="98"/>
      <c r="AA227" s="98">
        <v>0.14000000000000001</v>
      </c>
      <c r="AB227" s="98"/>
      <c r="AC227" s="98"/>
      <c r="AD227" s="98"/>
    </row>
    <row r="228" spans="1:30">
      <c r="A228" s="99" t="s">
        <v>133</v>
      </c>
      <c r="B228" s="96" t="s">
        <v>395</v>
      </c>
      <c r="C228" s="96" t="s">
        <v>393</v>
      </c>
      <c r="D228" s="97">
        <f t="shared" si="50"/>
        <v>0.66</v>
      </c>
      <c r="E228" s="97"/>
      <c r="F228" s="98"/>
      <c r="G228" s="98">
        <v>0.43</v>
      </c>
      <c r="H228" s="98"/>
      <c r="I228" s="98">
        <v>0.23</v>
      </c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</row>
    <row r="229" spans="1:30">
      <c r="A229" s="99" t="s">
        <v>133</v>
      </c>
      <c r="B229" s="96" t="s">
        <v>489</v>
      </c>
      <c r="C229" s="96" t="s">
        <v>490</v>
      </c>
      <c r="D229" s="97">
        <f t="shared" si="50"/>
        <v>2.77</v>
      </c>
      <c r="E229" s="97"/>
      <c r="F229" s="98"/>
      <c r="G229" s="98"/>
      <c r="H229" s="98">
        <v>0.17</v>
      </c>
      <c r="I229" s="98">
        <v>2.6</v>
      </c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</row>
    <row r="230" spans="1:30">
      <c r="A230" s="99" t="s">
        <v>133</v>
      </c>
      <c r="B230" s="96" t="s">
        <v>396</v>
      </c>
      <c r="C230" s="96" t="s">
        <v>491</v>
      </c>
      <c r="D230" s="97">
        <f t="shared" si="50"/>
        <v>1.53</v>
      </c>
      <c r="E230" s="97"/>
      <c r="F230" s="98"/>
      <c r="G230" s="98"/>
      <c r="H230" s="98">
        <v>0.66</v>
      </c>
      <c r="I230" s="98">
        <v>0.87</v>
      </c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</row>
    <row r="231" spans="1:30">
      <c r="A231" s="99" t="s">
        <v>133</v>
      </c>
      <c r="B231" s="96" t="s">
        <v>397</v>
      </c>
      <c r="C231" s="96" t="s">
        <v>480</v>
      </c>
      <c r="D231" s="97">
        <f t="shared" si="50"/>
        <v>2.8899999999999997</v>
      </c>
      <c r="E231" s="97"/>
      <c r="F231" s="98"/>
      <c r="G231" s="98">
        <v>0.96</v>
      </c>
      <c r="H231" s="98"/>
      <c r="I231" s="98">
        <v>1.93</v>
      </c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</row>
    <row r="232" spans="1:30">
      <c r="A232" s="99" t="s">
        <v>133</v>
      </c>
      <c r="B232" s="96" t="s">
        <v>398</v>
      </c>
      <c r="C232" s="96" t="s">
        <v>453</v>
      </c>
      <c r="D232" s="97">
        <f t="shared" si="50"/>
        <v>2.1599999999999997</v>
      </c>
      <c r="E232" s="97"/>
      <c r="F232" s="98"/>
      <c r="G232" s="98">
        <v>1.41</v>
      </c>
      <c r="H232" s="98"/>
      <c r="I232" s="98">
        <v>0.7</v>
      </c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>
        <v>0.04</v>
      </c>
      <c r="AB232" s="98"/>
      <c r="AC232" s="98">
        <v>0.01</v>
      </c>
      <c r="AD232" s="98"/>
    </row>
    <row r="233" spans="1:30" s="93" customFormat="1">
      <c r="A233" s="142">
        <v>22</v>
      </c>
      <c r="B233" s="143" t="s">
        <v>139</v>
      </c>
      <c r="C233" s="144"/>
      <c r="D233" s="145">
        <f>SUM(D234:D237)</f>
        <v>23.72</v>
      </c>
      <c r="E233" s="145">
        <f t="shared" ref="E233:AD233" si="51">SUM(E234:E237)</f>
        <v>0.84</v>
      </c>
      <c r="F233" s="145">
        <f t="shared" si="51"/>
        <v>0</v>
      </c>
      <c r="G233" s="145">
        <f t="shared" si="51"/>
        <v>10.91</v>
      </c>
      <c r="H233" s="145">
        <f t="shared" si="51"/>
        <v>0</v>
      </c>
      <c r="I233" s="145">
        <f t="shared" si="51"/>
        <v>7.77</v>
      </c>
      <c r="J233" s="145">
        <f t="shared" si="51"/>
        <v>0</v>
      </c>
      <c r="K233" s="145">
        <f t="shared" si="51"/>
        <v>1.4700000000000002</v>
      </c>
      <c r="L233" s="145">
        <f t="shared" si="51"/>
        <v>0.60000000000000009</v>
      </c>
      <c r="M233" s="145">
        <f t="shared" si="51"/>
        <v>7.0000000000000007E-2</v>
      </c>
      <c r="N233" s="145">
        <f t="shared" si="51"/>
        <v>0.82000000000000006</v>
      </c>
      <c r="O233" s="145">
        <f t="shared" si="51"/>
        <v>0.27</v>
      </c>
      <c r="P233" s="145">
        <f t="shared" si="51"/>
        <v>0</v>
      </c>
      <c r="Q233" s="145">
        <f t="shared" si="51"/>
        <v>0</v>
      </c>
      <c r="R233" s="145">
        <f t="shared" si="51"/>
        <v>0.39</v>
      </c>
      <c r="S233" s="145">
        <f t="shared" si="51"/>
        <v>0</v>
      </c>
      <c r="T233" s="145">
        <f t="shared" si="51"/>
        <v>0</v>
      </c>
      <c r="U233" s="145">
        <f t="shared" si="51"/>
        <v>0</v>
      </c>
      <c r="V233" s="145">
        <f t="shared" si="51"/>
        <v>0</v>
      </c>
      <c r="W233" s="145">
        <f t="shared" si="51"/>
        <v>0</v>
      </c>
      <c r="X233" s="145">
        <f t="shared" si="51"/>
        <v>0.09</v>
      </c>
      <c r="Y233" s="145">
        <f t="shared" si="51"/>
        <v>0</v>
      </c>
      <c r="Z233" s="145">
        <f t="shared" si="51"/>
        <v>0.02</v>
      </c>
      <c r="AA233" s="145">
        <f t="shared" si="51"/>
        <v>0.22</v>
      </c>
      <c r="AB233" s="145">
        <f t="shared" si="51"/>
        <v>0</v>
      </c>
      <c r="AC233" s="145">
        <f t="shared" si="51"/>
        <v>0.25</v>
      </c>
      <c r="AD233" s="145">
        <f t="shared" si="51"/>
        <v>0</v>
      </c>
    </row>
    <row r="234" spans="1:30">
      <c r="A234" s="99" t="s">
        <v>13</v>
      </c>
      <c r="B234" s="96" t="s">
        <v>544</v>
      </c>
      <c r="C234" s="96" t="s">
        <v>545</v>
      </c>
      <c r="D234" s="97">
        <f>SUM(E234:AD234)</f>
        <v>5.8299999999999992</v>
      </c>
      <c r="E234" s="97">
        <v>0.75</v>
      </c>
      <c r="F234" s="98"/>
      <c r="G234" s="98">
        <v>1.76</v>
      </c>
      <c r="H234" s="98"/>
      <c r="I234" s="98">
        <v>2.08</v>
      </c>
      <c r="J234" s="98"/>
      <c r="K234" s="98"/>
      <c r="L234" s="98">
        <v>0.17</v>
      </c>
      <c r="M234" s="98">
        <v>7.0000000000000007E-2</v>
      </c>
      <c r="N234" s="98">
        <v>0.4</v>
      </c>
      <c r="O234" s="98">
        <v>0.09</v>
      </c>
      <c r="P234" s="98"/>
      <c r="Q234" s="98"/>
      <c r="R234" s="98">
        <v>0.38</v>
      </c>
      <c r="S234" s="98"/>
      <c r="T234" s="98"/>
      <c r="U234" s="98"/>
      <c r="V234" s="98"/>
      <c r="W234" s="98"/>
      <c r="X234" s="98">
        <v>0.09</v>
      </c>
      <c r="Y234" s="98"/>
      <c r="Z234" s="98">
        <v>0.02</v>
      </c>
      <c r="AA234" s="98"/>
      <c r="AB234" s="98"/>
      <c r="AC234" s="98">
        <v>0.02</v>
      </c>
      <c r="AD234" s="98"/>
    </row>
    <row r="235" spans="1:30">
      <c r="A235" s="99" t="s">
        <v>13</v>
      </c>
      <c r="B235" s="96" t="s">
        <v>543</v>
      </c>
      <c r="C235" s="96" t="s">
        <v>546</v>
      </c>
      <c r="D235" s="97">
        <f>SUM(E235:AD235)</f>
        <v>5.2</v>
      </c>
      <c r="E235" s="97"/>
      <c r="F235" s="98"/>
      <c r="G235" s="98">
        <v>4.22</v>
      </c>
      <c r="H235" s="98"/>
      <c r="I235" s="98">
        <v>0.28999999999999998</v>
      </c>
      <c r="J235" s="98"/>
      <c r="K235" s="98">
        <v>0.17</v>
      </c>
      <c r="L235" s="98">
        <v>0.13</v>
      </c>
      <c r="M235" s="98"/>
      <c r="N235" s="98">
        <v>0.17</v>
      </c>
      <c r="O235" s="98">
        <v>0.11</v>
      </c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>
        <v>0.11</v>
      </c>
      <c r="AD235" s="98"/>
    </row>
    <row r="236" spans="1:30">
      <c r="A236" s="99" t="s">
        <v>13</v>
      </c>
      <c r="B236" s="149" t="s">
        <v>542</v>
      </c>
      <c r="C236" s="149" t="s">
        <v>547</v>
      </c>
      <c r="D236" s="97">
        <f>SUM(E236:AD236)</f>
        <v>7.6900000000000013</v>
      </c>
      <c r="E236" s="97">
        <v>0.09</v>
      </c>
      <c r="F236" s="98"/>
      <c r="G236" s="98">
        <v>3.16</v>
      </c>
      <c r="H236" s="98"/>
      <c r="I236" s="98">
        <v>3.31</v>
      </c>
      <c r="J236" s="98"/>
      <c r="K236" s="98">
        <v>0.9</v>
      </c>
      <c r="L236" s="98">
        <v>0.03</v>
      </c>
      <c r="M236" s="98"/>
      <c r="N236" s="98">
        <v>0.12</v>
      </c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>
        <v>0.03</v>
      </c>
      <c r="AB236" s="98"/>
      <c r="AC236" s="98">
        <v>0.05</v>
      </c>
      <c r="AD236" s="98"/>
    </row>
    <row r="237" spans="1:30">
      <c r="A237" s="99" t="s">
        <v>13</v>
      </c>
      <c r="B237" s="149" t="s">
        <v>541</v>
      </c>
      <c r="C237" s="149" t="s">
        <v>548</v>
      </c>
      <c r="D237" s="97">
        <f>SUM(E237:AD237)</f>
        <v>5</v>
      </c>
      <c r="E237" s="97"/>
      <c r="F237" s="98"/>
      <c r="G237" s="98">
        <v>1.77</v>
      </c>
      <c r="H237" s="98"/>
      <c r="I237" s="98">
        <v>2.09</v>
      </c>
      <c r="J237" s="98"/>
      <c r="K237" s="98">
        <v>0.4</v>
      </c>
      <c r="L237" s="98">
        <v>0.27</v>
      </c>
      <c r="M237" s="98"/>
      <c r="N237" s="98">
        <v>0.13</v>
      </c>
      <c r="O237" s="98">
        <v>7.0000000000000007E-2</v>
      </c>
      <c r="P237" s="98"/>
      <c r="Q237" s="98"/>
      <c r="R237" s="98">
        <v>0.01</v>
      </c>
      <c r="S237" s="98"/>
      <c r="T237" s="98"/>
      <c r="U237" s="98"/>
      <c r="V237" s="98"/>
      <c r="W237" s="98"/>
      <c r="X237" s="98"/>
      <c r="Y237" s="98"/>
      <c r="Z237" s="98"/>
      <c r="AA237" s="98">
        <v>0.19</v>
      </c>
      <c r="AB237" s="98"/>
      <c r="AC237" s="98">
        <v>7.0000000000000007E-2</v>
      </c>
      <c r="AD237" s="98"/>
    </row>
    <row r="238" spans="1:30" s="93" customFormat="1">
      <c r="A238" s="142">
        <v>23</v>
      </c>
      <c r="B238" s="143" t="s">
        <v>146</v>
      </c>
      <c r="C238" s="144"/>
      <c r="D238" s="145">
        <f>SUM(D239:D240)</f>
        <v>0.38000000000000006</v>
      </c>
      <c r="E238" s="145">
        <f t="shared" ref="E238:AD238" si="52">SUM(E239:E240)</f>
        <v>0</v>
      </c>
      <c r="F238" s="145">
        <f t="shared" si="52"/>
        <v>0</v>
      </c>
      <c r="G238" s="145">
        <f t="shared" si="52"/>
        <v>0</v>
      </c>
      <c r="H238" s="145">
        <f t="shared" si="52"/>
        <v>0</v>
      </c>
      <c r="I238" s="145">
        <f t="shared" si="52"/>
        <v>0.28000000000000003</v>
      </c>
      <c r="J238" s="145">
        <f t="shared" si="52"/>
        <v>0</v>
      </c>
      <c r="K238" s="145">
        <f t="shared" si="52"/>
        <v>0</v>
      </c>
      <c r="L238" s="145">
        <f t="shared" si="52"/>
        <v>0</v>
      </c>
      <c r="M238" s="145">
        <f t="shared" si="52"/>
        <v>0</v>
      </c>
      <c r="N238" s="145">
        <f t="shared" si="52"/>
        <v>0.01</v>
      </c>
      <c r="O238" s="145">
        <f t="shared" si="52"/>
        <v>0</v>
      </c>
      <c r="P238" s="145">
        <f t="shared" si="52"/>
        <v>0</v>
      </c>
      <c r="Q238" s="145">
        <f t="shared" si="52"/>
        <v>0</v>
      </c>
      <c r="R238" s="145">
        <f t="shared" si="52"/>
        <v>0</v>
      </c>
      <c r="S238" s="145">
        <f t="shared" si="52"/>
        <v>7.0000000000000007E-2</v>
      </c>
      <c r="T238" s="145">
        <f t="shared" si="52"/>
        <v>0</v>
      </c>
      <c r="U238" s="145">
        <f t="shared" si="52"/>
        <v>0</v>
      </c>
      <c r="V238" s="145">
        <f t="shared" si="52"/>
        <v>0.02</v>
      </c>
      <c r="W238" s="145">
        <f t="shared" si="52"/>
        <v>0</v>
      </c>
      <c r="X238" s="145">
        <f t="shared" si="52"/>
        <v>0</v>
      </c>
      <c r="Y238" s="145">
        <f t="shared" si="52"/>
        <v>0</v>
      </c>
      <c r="Z238" s="145">
        <f t="shared" si="52"/>
        <v>0</v>
      </c>
      <c r="AA238" s="145">
        <f t="shared" si="52"/>
        <v>0</v>
      </c>
      <c r="AB238" s="145">
        <f t="shared" si="52"/>
        <v>0</v>
      </c>
      <c r="AC238" s="145">
        <f t="shared" si="52"/>
        <v>0</v>
      </c>
      <c r="AD238" s="145">
        <f t="shared" si="52"/>
        <v>0</v>
      </c>
    </row>
    <row r="239" spans="1:30">
      <c r="A239" s="99" t="s">
        <v>133</v>
      </c>
      <c r="B239" s="126" t="s">
        <v>963</v>
      </c>
      <c r="C239" s="127" t="s">
        <v>965</v>
      </c>
      <c r="D239" s="97">
        <f>SUM(E239:AD239)</f>
        <v>0.08</v>
      </c>
      <c r="E239" s="97"/>
      <c r="F239" s="98"/>
      <c r="G239" s="98"/>
      <c r="H239" s="98"/>
      <c r="I239" s="98"/>
      <c r="J239" s="98"/>
      <c r="K239" s="98"/>
      <c r="L239" s="98"/>
      <c r="M239" s="98"/>
      <c r="N239" s="98">
        <v>0.01</v>
      </c>
      <c r="O239" s="98"/>
      <c r="P239" s="98"/>
      <c r="Q239" s="98"/>
      <c r="R239" s="98"/>
      <c r="S239" s="98">
        <v>7.0000000000000007E-2</v>
      </c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</row>
    <row r="240" spans="1:30">
      <c r="A240" s="99" t="s">
        <v>133</v>
      </c>
      <c r="B240" s="106" t="s">
        <v>478</v>
      </c>
      <c r="C240" s="96" t="s">
        <v>964</v>
      </c>
      <c r="D240" s="97">
        <f>SUM(E240:AD240)</f>
        <v>0.30000000000000004</v>
      </c>
      <c r="E240" s="97"/>
      <c r="F240" s="98"/>
      <c r="G240" s="98"/>
      <c r="H240" s="98"/>
      <c r="I240" s="98">
        <v>0.28000000000000003</v>
      </c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>
        <v>0.02</v>
      </c>
      <c r="W240" s="98"/>
      <c r="X240" s="98"/>
      <c r="Y240" s="98"/>
      <c r="Z240" s="98"/>
      <c r="AA240" s="98"/>
      <c r="AB240" s="98"/>
      <c r="AC240" s="98"/>
      <c r="AD240" s="98"/>
    </row>
    <row r="241" spans="1:30" s="93" customFormat="1">
      <c r="A241" s="142">
        <v>24</v>
      </c>
      <c r="B241" s="143" t="s">
        <v>147</v>
      </c>
      <c r="C241" s="144"/>
      <c r="D241" s="145">
        <f>SUM(D242:D243)</f>
        <v>0.58000000000000007</v>
      </c>
      <c r="E241" s="145">
        <f t="shared" ref="E241:AD241" si="53">SUM(E242:E243)</f>
        <v>0</v>
      </c>
      <c r="F241" s="145">
        <f t="shared" si="53"/>
        <v>0</v>
      </c>
      <c r="G241" s="145">
        <f t="shared" si="53"/>
        <v>0</v>
      </c>
      <c r="H241" s="145">
        <f t="shared" si="53"/>
        <v>0</v>
      </c>
      <c r="I241" s="145">
        <f t="shared" si="53"/>
        <v>0.12</v>
      </c>
      <c r="J241" s="145">
        <f t="shared" si="53"/>
        <v>0</v>
      </c>
      <c r="K241" s="145">
        <f t="shared" si="53"/>
        <v>0.01</v>
      </c>
      <c r="L241" s="145">
        <f t="shared" si="53"/>
        <v>0</v>
      </c>
      <c r="M241" s="145">
        <f t="shared" si="53"/>
        <v>0</v>
      </c>
      <c r="N241" s="145">
        <f t="shared" si="53"/>
        <v>0</v>
      </c>
      <c r="O241" s="145">
        <f t="shared" si="53"/>
        <v>0</v>
      </c>
      <c r="P241" s="145">
        <f t="shared" si="53"/>
        <v>0</v>
      </c>
      <c r="Q241" s="145">
        <f t="shared" si="53"/>
        <v>0</v>
      </c>
      <c r="R241" s="145">
        <f t="shared" si="53"/>
        <v>0.03</v>
      </c>
      <c r="S241" s="145">
        <f t="shared" si="53"/>
        <v>0</v>
      </c>
      <c r="T241" s="145">
        <f t="shared" si="53"/>
        <v>0</v>
      </c>
      <c r="U241" s="145">
        <f t="shared" si="53"/>
        <v>0</v>
      </c>
      <c r="V241" s="145">
        <f t="shared" si="53"/>
        <v>0.35</v>
      </c>
      <c r="W241" s="145">
        <f t="shared" si="53"/>
        <v>7.0000000000000007E-2</v>
      </c>
      <c r="X241" s="145">
        <f t="shared" si="53"/>
        <v>0</v>
      </c>
      <c r="Y241" s="145">
        <f t="shared" si="53"/>
        <v>0</v>
      </c>
      <c r="Z241" s="145">
        <f t="shared" si="53"/>
        <v>0</v>
      </c>
      <c r="AA241" s="145">
        <f t="shared" si="53"/>
        <v>0</v>
      </c>
      <c r="AB241" s="145">
        <f t="shared" si="53"/>
        <v>0</v>
      </c>
      <c r="AC241" s="145">
        <f t="shared" si="53"/>
        <v>0</v>
      </c>
      <c r="AD241" s="145">
        <f t="shared" si="53"/>
        <v>0</v>
      </c>
    </row>
    <row r="242" spans="1:30">
      <c r="A242" s="99" t="s">
        <v>133</v>
      </c>
      <c r="B242" s="95" t="s">
        <v>966</v>
      </c>
      <c r="C242" s="96" t="s">
        <v>968</v>
      </c>
      <c r="D242" s="97">
        <f>SUM(E242:AD242)</f>
        <v>0.2</v>
      </c>
      <c r="E242" s="97"/>
      <c r="F242" s="98"/>
      <c r="G242" s="98"/>
      <c r="H242" s="98"/>
      <c r="I242" s="98">
        <v>0.12</v>
      </c>
      <c r="J242" s="98"/>
      <c r="K242" s="98">
        <v>0.01</v>
      </c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>
        <v>7.0000000000000007E-2</v>
      </c>
      <c r="X242" s="98"/>
      <c r="Y242" s="98"/>
      <c r="Z242" s="98"/>
      <c r="AA242" s="98"/>
      <c r="AB242" s="98"/>
      <c r="AC242" s="98"/>
      <c r="AD242" s="98"/>
    </row>
    <row r="243" spans="1:30">
      <c r="A243" s="99" t="s">
        <v>133</v>
      </c>
      <c r="B243" s="95" t="s">
        <v>777</v>
      </c>
      <c r="C243" s="96" t="s">
        <v>967</v>
      </c>
      <c r="D243" s="97">
        <f>SUM(E243:AD243)</f>
        <v>0.38</v>
      </c>
      <c r="E243" s="97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>
        <v>0.03</v>
      </c>
      <c r="S243" s="98"/>
      <c r="T243" s="98"/>
      <c r="U243" s="98"/>
      <c r="V243" s="98">
        <v>0.35</v>
      </c>
      <c r="W243" s="98"/>
      <c r="X243" s="98"/>
      <c r="Y243" s="98"/>
      <c r="Z243" s="98"/>
      <c r="AA243" s="98"/>
      <c r="AB243" s="98"/>
      <c r="AC243" s="98"/>
      <c r="AD243" s="98"/>
    </row>
    <row r="244" spans="1:30" s="93" customFormat="1">
      <c r="A244" s="142">
        <v>25</v>
      </c>
      <c r="B244" s="143" t="s">
        <v>150</v>
      </c>
      <c r="C244" s="144"/>
      <c r="D244" s="145">
        <f>SUM(D245:D251)</f>
        <v>11.690000000000001</v>
      </c>
      <c r="E244" s="145">
        <f t="shared" ref="E244:AD244" si="54">SUM(E245:E251)</f>
        <v>0</v>
      </c>
      <c r="F244" s="145">
        <f t="shared" si="54"/>
        <v>0</v>
      </c>
      <c r="G244" s="145">
        <f t="shared" si="54"/>
        <v>1.26</v>
      </c>
      <c r="H244" s="145">
        <f t="shared" si="54"/>
        <v>0.06</v>
      </c>
      <c r="I244" s="145">
        <f t="shared" si="54"/>
        <v>4.7300000000000004</v>
      </c>
      <c r="J244" s="145">
        <f t="shared" si="54"/>
        <v>0</v>
      </c>
      <c r="K244" s="145">
        <f t="shared" si="54"/>
        <v>4.8100000000000005</v>
      </c>
      <c r="L244" s="145">
        <f t="shared" si="54"/>
        <v>0</v>
      </c>
      <c r="M244" s="145">
        <f t="shared" si="54"/>
        <v>0</v>
      </c>
      <c r="N244" s="145">
        <f t="shared" si="54"/>
        <v>0</v>
      </c>
      <c r="O244" s="145">
        <f t="shared" si="54"/>
        <v>0</v>
      </c>
      <c r="P244" s="145">
        <f t="shared" si="54"/>
        <v>0</v>
      </c>
      <c r="Q244" s="145">
        <f t="shared" si="54"/>
        <v>0</v>
      </c>
      <c r="R244" s="145">
        <f t="shared" si="54"/>
        <v>0</v>
      </c>
      <c r="S244" s="145">
        <f t="shared" si="54"/>
        <v>0</v>
      </c>
      <c r="T244" s="145">
        <f t="shared" si="54"/>
        <v>0</v>
      </c>
      <c r="U244" s="145">
        <f t="shared" si="54"/>
        <v>0.71</v>
      </c>
      <c r="V244" s="145">
        <f t="shared" si="54"/>
        <v>0</v>
      </c>
      <c r="W244" s="145">
        <f t="shared" si="54"/>
        <v>0</v>
      </c>
      <c r="X244" s="145">
        <f t="shared" si="54"/>
        <v>0</v>
      </c>
      <c r="Y244" s="145">
        <f t="shared" si="54"/>
        <v>0</v>
      </c>
      <c r="Z244" s="145">
        <f t="shared" si="54"/>
        <v>0</v>
      </c>
      <c r="AA244" s="145">
        <f t="shared" si="54"/>
        <v>0</v>
      </c>
      <c r="AB244" s="145">
        <f t="shared" si="54"/>
        <v>0</v>
      </c>
      <c r="AC244" s="145">
        <f t="shared" si="54"/>
        <v>0.12</v>
      </c>
      <c r="AD244" s="145">
        <f t="shared" si="54"/>
        <v>0</v>
      </c>
    </row>
    <row r="245" spans="1:30">
      <c r="A245" s="99" t="s">
        <v>133</v>
      </c>
      <c r="B245" s="95" t="s">
        <v>256</v>
      </c>
      <c r="C245" s="96" t="s">
        <v>969</v>
      </c>
      <c r="D245" s="97">
        <f t="shared" ref="D245:D251" si="55">SUM(E245:AD245)</f>
        <v>1.32</v>
      </c>
      <c r="E245" s="97"/>
      <c r="F245" s="98"/>
      <c r="G245" s="98"/>
      <c r="H245" s="98"/>
      <c r="I245" s="98"/>
      <c r="J245" s="98"/>
      <c r="K245" s="98">
        <v>1.32</v>
      </c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</row>
    <row r="246" spans="1:30" s="117" customFormat="1">
      <c r="A246" s="112" t="s">
        <v>133</v>
      </c>
      <c r="B246" s="113" t="s">
        <v>970</v>
      </c>
      <c r="C246" s="118" t="s">
        <v>971</v>
      </c>
      <c r="D246" s="97">
        <f t="shared" si="55"/>
        <v>2</v>
      </c>
      <c r="E246" s="115"/>
      <c r="F246" s="116"/>
      <c r="G246" s="116">
        <v>0.38</v>
      </c>
      <c r="H246" s="116"/>
      <c r="I246" s="116">
        <v>0.37</v>
      </c>
      <c r="J246" s="116"/>
      <c r="K246" s="116">
        <v>1.25</v>
      </c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>
      <c r="A247" s="99" t="s">
        <v>133</v>
      </c>
      <c r="B247" s="95" t="s">
        <v>972</v>
      </c>
      <c r="C247" s="108" t="s">
        <v>630</v>
      </c>
      <c r="D247" s="97">
        <f t="shared" si="55"/>
        <v>2.98</v>
      </c>
      <c r="E247" s="97"/>
      <c r="F247" s="98"/>
      <c r="G247" s="98"/>
      <c r="H247" s="98"/>
      <c r="I247" s="98">
        <v>2.98</v>
      </c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</row>
    <row r="248" spans="1:30">
      <c r="A248" s="99" t="s">
        <v>133</v>
      </c>
      <c r="B248" s="95" t="s">
        <v>973</v>
      </c>
      <c r="C248" s="108" t="s">
        <v>974</v>
      </c>
      <c r="D248" s="97">
        <f t="shared" si="55"/>
        <v>1.99</v>
      </c>
      <c r="E248" s="97"/>
      <c r="F248" s="98"/>
      <c r="G248" s="98"/>
      <c r="H248" s="98"/>
      <c r="I248" s="98"/>
      <c r="J248" s="98"/>
      <c r="K248" s="98">
        <v>1.99</v>
      </c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</row>
    <row r="249" spans="1:30">
      <c r="A249" s="99" t="s">
        <v>133</v>
      </c>
      <c r="B249" s="125" t="s">
        <v>467</v>
      </c>
      <c r="C249" s="108" t="s">
        <v>960</v>
      </c>
      <c r="D249" s="97">
        <f t="shared" si="55"/>
        <v>0.88</v>
      </c>
      <c r="E249" s="97"/>
      <c r="F249" s="98"/>
      <c r="G249" s="98">
        <v>0.88</v>
      </c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</row>
    <row r="250" spans="1:30">
      <c r="A250" s="99"/>
      <c r="B250" s="95" t="s">
        <v>365</v>
      </c>
      <c r="C250" s="96" t="s">
        <v>975</v>
      </c>
      <c r="D250" s="97">
        <f t="shared" si="55"/>
        <v>0.98</v>
      </c>
      <c r="E250" s="97"/>
      <c r="F250" s="98"/>
      <c r="G250" s="98"/>
      <c r="H250" s="98"/>
      <c r="I250" s="98">
        <v>0.15</v>
      </c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>
        <v>0.71</v>
      </c>
      <c r="V250" s="98"/>
      <c r="W250" s="98"/>
      <c r="X250" s="98"/>
      <c r="Y250" s="98"/>
      <c r="Z250" s="98"/>
      <c r="AA250" s="98"/>
      <c r="AB250" s="98"/>
      <c r="AC250" s="98">
        <v>0.12</v>
      </c>
      <c r="AD250" s="98"/>
    </row>
    <row r="251" spans="1:30">
      <c r="A251" s="99" t="s">
        <v>133</v>
      </c>
      <c r="B251" s="95" t="s">
        <v>833</v>
      </c>
      <c r="C251" s="96" t="s">
        <v>976</v>
      </c>
      <c r="D251" s="97">
        <f t="shared" si="55"/>
        <v>1.54</v>
      </c>
      <c r="E251" s="97"/>
      <c r="F251" s="98"/>
      <c r="G251" s="98"/>
      <c r="H251" s="98">
        <v>0.06</v>
      </c>
      <c r="I251" s="98">
        <v>1.23</v>
      </c>
      <c r="J251" s="98"/>
      <c r="K251" s="98">
        <v>0.25</v>
      </c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</row>
    <row r="252" spans="1:30" s="93" customFormat="1">
      <c r="A252" s="142">
        <v>26</v>
      </c>
      <c r="B252" s="143" t="s">
        <v>151</v>
      </c>
      <c r="C252" s="144"/>
      <c r="D252" s="145">
        <f>SUM(D253:D257)</f>
        <v>17.330000000000002</v>
      </c>
      <c r="E252" s="145">
        <f t="shared" ref="E252:AD252" si="56">SUM(E253:E257)</f>
        <v>0.96</v>
      </c>
      <c r="F252" s="145">
        <f t="shared" si="56"/>
        <v>0</v>
      </c>
      <c r="G252" s="145">
        <f t="shared" si="56"/>
        <v>0.76</v>
      </c>
      <c r="H252" s="145">
        <f t="shared" si="56"/>
        <v>2.44</v>
      </c>
      <c r="I252" s="145">
        <f t="shared" si="56"/>
        <v>1.75</v>
      </c>
      <c r="J252" s="145">
        <f t="shared" si="56"/>
        <v>0</v>
      </c>
      <c r="K252" s="145">
        <f t="shared" si="56"/>
        <v>8.69</v>
      </c>
      <c r="L252" s="145">
        <f t="shared" si="56"/>
        <v>0</v>
      </c>
      <c r="M252" s="145">
        <f t="shared" si="56"/>
        <v>0</v>
      </c>
      <c r="N252" s="145">
        <f t="shared" si="56"/>
        <v>0</v>
      </c>
      <c r="O252" s="145">
        <f t="shared" si="56"/>
        <v>0</v>
      </c>
      <c r="P252" s="145">
        <f t="shared" si="56"/>
        <v>0</v>
      </c>
      <c r="Q252" s="145">
        <f t="shared" si="56"/>
        <v>0</v>
      </c>
      <c r="R252" s="145">
        <f t="shared" si="56"/>
        <v>0</v>
      </c>
      <c r="S252" s="145">
        <f t="shared" si="56"/>
        <v>0</v>
      </c>
      <c r="T252" s="145">
        <f t="shared" si="56"/>
        <v>0</v>
      </c>
      <c r="U252" s="145">
        <f t="shared" si="56"/>
        <v>0</v>
      </c>
      <c r="V252" s="145">
        <f t="shared" si="56"/>
        <v>0.36</v>
      </c>
      <c r="W252" s="145">
        <f t="shared" si="56"/>
        <v>0</v>
      </c>
      <c r="X252" s="145">
        <f t="shared" si="56"/>
        <v>0</v>
      </c>
      <c r="Y252" s="145">
        <f t="shared" si="56"/>
        <v>0</v>
      </c>
      <c r="Z252" s="145">
        <f t="shared" si="56"/>
        <v>0</v>
      </c>
      <c r="AA252" s="145">
        <f t="shared" si="56"/>
        <v>1.6300000000000001</v>
      </c>
      <c r="AB252" s="145">
        <f t="shared" si="56"/>
        <v>0</v>
      </c>
      <c r="AC252" s="145">
        <f t="shared" si="56"/>
        <v>0.74</v>
      </c>
      <c r="AD252" s="145">
        <f t="shared" si="56"/>
        <v>0</v>
      </c>
    </row>
    <row r="253" spans="1:30">
      <c r="A253" s="99" t="s">
        <v>133</v>
      </c>
      <c r="B253" s="96" t="s">
        <v>977</v>
      </c>
      <c r="C253" s="96" t="s">
        <v>892</v>
      </c>
      <c r="D253" s="97">
        <f>SUM(E253:AD253)</f>
        <v>3.4899999999999998</v>
      </c>
      <c r="E253" s="97"/>
      <c r="F253" s="98"/>
      <c r="G253" s="98">
        <v>0.69</v>
      </c>
      <c r="H253" s="98">
        <v>0.69</v>
      </c>
      <c r="I253" s="98">
        <v>1.75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>
        <v>0.36</v>
      </c>
      <c r="W253" s="98"/>
      <c r="X253" s="98"/>
      <c r="Y253" s="98"/>
      <c r="Z253" s="98"/>
      <c r="AA253" s="98"/>
      <c r="AB253" s="98"/>
      <c r="AC253" s="98"/>
      <c r="AD253" s="98"/>
    </row>
    <row r="254" spans="1:30">
      <c r="A254" s="99" t="s">
        <v>133</v>
      </c>
      <c r="B254" s="96" t="s">
        <v>978</v>
      </c>
      <c r="C254" s="96" t="s">
        <v>974</v>
      </c>
      <c r="D254" s="97">
        <f>SUM(E254:AD254)</f>
        <v>9.9499999999999993</v>
      </c>
      <c r="E254" s="97">
        <v>0.96</v>
      </c>
      <c r="F254" s="98"/>
      <c r="G254" s="98">
        <v>7.0000000000000007E-2</v>
      </c>
      <c r="H254" s="98"/>
      <c r="I254" s="98"/>
      <c r="J254" s="98"/>
      <c r="K254" s="98">
        <v>8.69</v>
      </c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>
        <v>0.23</v>
      </c>
      <c r="AD254" s="98"/>
    </row>
    <row r="255" spans="1:30">
      <c r="A255" s="99" t="s">
        <v>133</v>
      </c>
      <c r="B255" s="96" t="s">
        <v>979</v>
      </c>
      <c r="C255" s="96" t="s">
        <v>967</v>
      </c>
      <c r="D255" s="97">
        <f>SUM(E255:AD255)</f>
        <v>2.2999999999999998</v>
      </c>
      <c r="E255" s="97"/>
      <c r="F255" s="98"/>
      <c r="G255" s="98"/>
      <c r="H255" s="98">
        <v>1.75</v>
      </c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>
        <v>0.55000000000000004</v>
      </c>
      <c r="AB255" s="98"/>
      <c r="AC255" s="98"/>
      <c r="AD255" s="98"/>
    </row>
    <row r="256" spans="1:30">
      <c r="A256" s="99" t="s">
        <v>133</v>
      </c>
      <c r="B256" s="96" t="s">
        <v>980</v>
      </c>
      <c r="C256" s="96" t="s">
        <v>960</v>
      </c>
      <c r="D256" s="97">
        <f>SUM(E256:AD256)</f>
        <v>0.92</v>
      </c>
      <c r="E256" s="97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>
        <v>0.92</v>
      </c>
      <c r="AB256" s="98"/>
      <c r="AC256" s="98"/>
      <c r="AD256" s="98"/>
    </row>
    <row r="257" spans="1:30">
      <c r="A257" s="99"/>
      <c r="B257" s="96" t="s">
        <v>981</v>
      </c>
      <c r="C257" s="96" t="s">
        <v>982</v>
      </c>
      <c r="D257" s="97">
        <f>SUM(E257:AD257)</f>
        <v>0.67</v>
      </c>
      <c r="E257" s="97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>
        <v>0.16</v>
      </c>
      <c r="AB257" s="98"/>
      <c r="AC257" s="98">
        <v>0.51</v>
      </c>
      <c r="AD257" s="98"/>
    </row>
    <row r="258" spans="1:30" s="93" customFormat="1">
      <c r="A258" s="142">
        <v>27</v>
      </c>
      <c r="B258" s="143" t="s">
        <v>152</v>
      </c>
      <c r="C258" s="144"/>
      <c r="D258" s="145">
        <f>SUM(D259:D270)</f>
        <v>1.5300000000000002</v>
      </c>
      <c r="E258" s="145">
        <f t="shared" ref="E258:AD258" si="57">SUM(E259:E270)</f>
        <v>0</v>
      </c>
      <c r="F258" s="145">
        <f t="shared" si="57"/>
        <v>0</v>
      </c>
      <c r="G258" s="145">
        <f t="shared" si="57"/>
        <v>0.16</v>
      </c>
      <c r="H258" s="145">
        <f t="shared" si="57"/>
        <v>0</v>
      </c>
      <c r="I258" s="145">
        <f t="shared" si="57"/>
        <v>0.6100000000000001</v>
      </c>
      <c r="J258" s="145">
        <f t="shared" si="57"/>
        <v>0</v>
      </c>
      <c r="K258" s="145">
        <f t="shared" si="57"/>
        <v>0</v>
      </c>
      <c r="L258" s="145">
        <f t="shared" si="57"/>
        <v>0.02</v>
      </c>
      <c r="M258" s="145">
        <f t="shared" si="57"/>
        <v>0</v>
      </c>
      <c r="N258" s="145">
        <f t="shared" si="57"/>
        <v>0.01</v>
      </c>
      <c r="O258" s="145">
        <f t="shared" si="57"/>
        <v>0</v>
      </c>
      <c r="P258" s="145">
        <f t="shared" si="57"/>
        <v>0</v>
      </c>
      <c r="Q258" s="145">
        <f t="shared" si="57"/>
        <v>0</v>
      </c>
      <c r="R258" s="145">
        <f t="shared" si="57"/>
        <v>0</v>
      </c>
      <c r="S258" s="145">
        <f t="shared" si="57"/>
        <v>0.09</v>
      </c>
      <c r="T258" s="145">
        <f t="shared" si="57"/>
        <v>0.11</v>
      </c>
      <c r="U258" s="145">
        <f t="shared" si="57"/>
        <v>0</v>
      </c>
      <c r="V258" s="145">
        <f t="shared" si="57"/>
        <v>0.41</v>
      </c>
      <c r="W258" s="145">
        <f t="shared" si="57"/>
        <v>0</v>
      </c>
      <c r="X258" s="145">
        <f t="shared" si="57"/>
        <v>0.12</v>
      </c>
      <c r="Y258" s="145">
        <f t="shared" si="57"/>
        <v>0</v>
      </c>
      <c r="Z258" s="145">
        <f t="shared" si="57"/>
        <v>0</v>
      </c>
      <c r="AA258" s="145">
        <f t="shared" si="57"/>
        <v>0</v>
      </c>
      <c r="AB258" s="145">
        <f t="shared" si="57"/>
        <v>0</v>
      </c>
      <c r="AC258" s="145">
        <f t="shared" si="57"/>
        <v>0</v>
      </c>
      <c r="AD258" s="145">
        <f t="shared" si="57"/>
        <v>0</v>
      </c>
    </row>
    <row r="259" spans="1:30">
      <c r="A259" s="99" t="s">
        <v>133</v>
      </c>
      <c r="B259" s="95" t="s">
        <v>983</v>
      </c>
      <c r="C259" s="96" t="s">
        <v>899</v>
      </c>
      <c r="D259" s="97">
        <f t="shared" ref="D259:D270" si="58">SUM(E259:AD259)</f>
        <v>0.03</v>
      </c>
      <c r="E259" s="97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>
        <v>0.03</v>
      </c>
      <c r="Y259" s="98"/>
      <c r="Z259" s="98"/>
      <c r="AA259" s="98"/>
      <c r="AB259" s="98"/>
      <c r="AC259" s="98"/>
      <c r="AD259" s="98"/>
    </row>
    <row r="260" spans="1:30">
      <c r="A260" s="99" t="s">
        <v>133</v>
      </c>
      <c r="B260" s="106" t="s">
        <v>984</v>
      </c>
      <c r="C260" s="108" t="s">
        <v>985</v>
      </c>
      <c r="D260" s="97">
        <f t="shared" si="58"/>
        <v>0.15</v>
      </c>
      <c r="E260" s="97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>
        <v>0.06</v>
      </c>
      <c r="T260" s="98"/>
      <c r="U260" s="98"/>
      <c r="V260" s="98"/>
      <c r="W260" s="98"/>
      <c r="X260" s="98">
        <v>0.09</v>
      </c>
      <c r="Y260" s="98"/>
      <c r="Z260" s="98"/>
      <c r="AA260" s="98"/>
      <c r="AB260" s="98"/>
      <c r="AC260" s="98"/>
      <c r="AD260" s="98"/>
    </row>
    <row r="261" spans="1:30">
      <c r="A261" s="99" t="s">
        <v>133</v>
      </c>
      <c r="B261" s="124" t="s">
        <v>261</v>
      </c>
      <c r="C261" s="107" t="s">
        <v>986</v>
      </c>
      <c r="D261" s="97">
        <f t="shared" si="58"/>
        <v>0.14000000000000001</v>
      </c>
      <c r="E261" s="97"/>
      <c r="F261" s="98"/>
      <c r="G261" s="98"/>
      <c r="H261" s="98"/>
      <c r="I261" s="98">
        <v>0.01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>
        <v>0.13</v>
      </c>
      <c r="W261" s="98"/>
      <c r="X261" s="98"/>
      <c r="Y261" s="98"/>
      <c r="Z261" s="98"/>
      <c r="AA261" s="98"/>
      <c r="AB261" s="98"/>
      <c r="AC261" s="98"/>
      <c r="AD261" s="98"/>
    </row>
    <row r="262" spans="1:30" ht="26.4">
      <c r="A262" s="99" t="s">
        <v>133</v>
      </c>
      <c r="B262" s="124" t="s">
        <v>286</v>
      </c>
      <c r="C262" s="96" t="s">
        <v>850</v>
      </c>
      <c r="D262" s="97">
        <f t="shared" si="58"/>
        <v>0.09</v>
      </c>
      <c r="E262" s="97"/>
      <c r="F262" s="98"/>
      <c r="G262" s="98">
        <v>0.09</v>
      </c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</row>
    <row r="263" spans="1:30">
      <c r="A263" s="99" t="s">
        <v>133</v>
      </c>
      <c r="B263" s="96" t="s">
        <v>988</v>
      </c>
      <c r="C263" s="96" t="s">
        <v>949</v>
      </c>
      <c r="D263" s="97">
        <f t="shared" si="58"/>
        <v>0.1</v>
      </c>
      <c r="E263" s="97"/>
      <c r="F263" s="98"/>
      <c r="G263" s="98">
        <v>0.03</v>
      </c>
      <c r="H263" s="98"/>
      <c r="I263" s="98"/>
      <c r="J263" s="98"/>
      <c r="K263" s="98"/>
      <c r="L263" s="98">
        <v>0.02</v>
      </c>
      <c r="M263" s="98"/>
      <c r="N263" s="98"/>
      <c r="O263" s="98"/>
      <c r="P263" s="98"/>
      <c r="Q263" s="98"/>
      <c r="R263" s="98"/>
      <c r="S263" s="98"/>
      <c r="T263" s="98"/>
      <c r="U263" s="98"/>
      <c r="V263" s="98">
        <v>0.05</v>
      </c>
      <c r="W263" s="98"/>
      <c r="X263" s="98"/>
      <c r="Y263" s="98"/>
      <c r="Z263" s="98"/>
      <c r="AA263" s="98"/>
      <c r="AB263" s="98"/>
      <c r="AC263" s="98"/>
      <c r="AD263" s="98"/>
    </row>
    <row r="264" spans="1:30">
      <c r="A264" s="99" t="s">
        <v>133</v>
      </c>
      <c r="B264" s="95" t="s">
        <v>987</v>
      </c>
      <c r="C264" s="96" t="s">
        <v>989</v>
      </c>
      <c r="D264" s="97">
        <f t="shared" si="58"/>
        <v>0.11</v>
      </c>
      <c r="E264" s="97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>
        <v>0.11</v>
      </c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</row>
    <row r="265" spans="1:30">
      <c r="A265" s="99" t="s">
        <v>133</v>
      </c>
      <c r="B265" s="110" t="s">
        <v>990</v>
      </c>
      <c r="C265" s="96" t="s">
        <v>991</v>
      </c>
      <c r="D265" s="97">
        <f t="shared" si="58"/>
        <v>0.27</v>
      </c>
      <c r="E265" s="97"/>
      <c r="F265" s="98"/>
      <c r="G265" s="98"/>
      <c r="H265" s="98"/>
      <c r="I265" s="98">
        <v>0.22</v>
      </c>
      <c r="J265" s="98"/>
      <c r="K265" s="98"/>
      <c r="L265" s="98"/>
      <c r="M265" s="98"/>
      <c r="N265" s="98">
        <v>0.01</v>
      </c>
      <c r="O265" s="98"/>
      <c r="P265" s="98"/>
      <c r="Q265" s="98"/>
      <c r="R265" s="98"/>
      <c r="S265" s="98"/>
      <c r="T265" s="98"/>
      <c r="U265" s="98"/>
      <c r="V265" s="98">
        <v>0.04</v>
      </c>
      <c r="W265" s="98"/>
      <c r="X265" s="98"/>
      <c r="Y265" s="98"/>
      <c r="Z265" s="98"/>
      <c r="AA265" s="98"/>
      <c r="AB265" s="98"/>
      <c r="AC265" s="98"/>
      <c r="AD265" s="98"/>
    </row>
    <row r="266" spans="1:30">
      <c r="A266" s="99" t="s">
        <v>133</v>
      </c>
      <c r="B266" s="125" t="s">
        <v>460</v>
      </c>
      <c r="C266" s="108" t="s">
        <v>992</v>
      </c>
      <c r="D266" s="97">
        <f t="shared" si="58"/>
        <v>0.13</v>
      </c>
      <c r="E266" s="97"/>
      <c r="F266" s="98"/>
      <c r="G266" s="98"/>
      <c r="H266" s="98"/>
      <c r="I266" s="98">
        <v>0.03</v>
      </c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>
        <v>0.1</v>
      </c>
      <c r="W266" s="98"/>
      <c r="X266" s="98"/>
      <c r="Y266" s="98"/>
      <c r="Z266" s="98"/>
      <c r="AA266" s="98"/>
      <c r="AB266" s="98"/>
      <c r="AC266" s="98"/>
      <c r="AD266" s="98"/>
    </row>
    <row r="267" spans="1:30">
      <c r="A267" s="99" t="s">
        <v>133</v>
      </c>
      <c r="B267" s="125" t="s">
        <v>778</v>
      </c>
      <c r="C267" s="108" t="s">
        <v>993</v>
      </c>
      <c r="D267" s="97">
        <f t="shared" si="58"/>
        <v>0.27</v>
      </c>
      <c r="E267" s="97"/>
      <c r="F267" s="98"/>
      <c r="G267" s="98"/>
      <c r="H267" s="98"/>
      <c r="I267" s="98">
        <v>0.2</v>
      </c>
      <c r="J267" s="98"/>
      <c r="K267" s="98"/>
      <c r="L267" s="98"/>
      <c r="M267" s="98"/>
      <c r="N267" s="98"/>
      <c r="O267" s="98"/>
      <c r="P267" s="98"/>
      <c r="Q267" s="98"/>
      <c r="R267" s="98"/>
      <c r="S267" s="98">
        <v>0.03</v>
      </c>
      <c r="T267" s="98"/>
      <c r="U267" s="98"/>
      <c r="V267" s="98">
        <v>0.04</v>
      </c>
      <c r="W267" s="98"/>
      <c r="X267" s="98"/>
      <c r="Y267" s="98"/>
      <c r="Z267" s="98"/>
      <c r="AA267" s="98"/>
      <c r="AB267" s="98"/>
      <c r="AC267" s="98"/>
      <c r="AD267" s="98"/>
    </row>
    <row r="268" spans="1:30">
      <c r="A268" s="99" t="s">
        <v>133</v>
      </c>
      <c r="B268" s="95" t="s">
        <v>308</v>
      </c>
      <c r="C268" s="108" t="s">
        <v>994</v>
      </c>
      <c r="D268" s="97">
        <f t="shared" si="58"/>
        <v>0.14000000000000001</v>
      </c>
      <c r="E268" s="97"/>
      <c r="F268" s="98"/>
      <c r="G268" s="98">
        <v>0.04</v>
      </c>
      <c r="H268" s="98"/>
      <c r="I268" s="98">
        <v>0.09</v>
      </c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>
        <v>0.01</v>
      </c>
      <c r="W268" s="98"/>
      <c r="X268" s="98"/>
      <c r="Y268" s="98"/>
      <c r="Z268" s="98"/>
      <c r="AA268" s="98"/>
      <c r="AB268" s="98"/>
      <c r="AC268" s="98"/>
      <c r="AD268" s="98"/>
    </row>
    <row r="269" spans="1:30">
      <c r="A269" s="99" t="s">
        <v>133</v>
      </c>
      <c r="B269" s="96" t="s">
        <v>834</v>
      </c>
      <c r="C269" s="106" t="s">
        <v>995</v>
      </c>
      <c r="D269" s="97">
        <f t="shared" si="58"/>
        <v>0.06</v>
      </c>
      <c r="E269" s="97"/>
      <c r="F269" s="98"/>
      <c r="G269" s="98"/>
      <c r="H269" s="98"/>
      <c r="I269" s="98">
        <v>0.06</v>
      </c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</row>
    <row r="270" spans="1:30">
      <c r="A270" s="99" t="s">
        <v>133</v>
      </c>
      <c r="B270" s="96" t="s">
        <v>835</v>
      </c>
      <c r="C270" s="96" t="s">
        <v>996</v>
      </c>
      <c r="D270" s="97">
        <f t="shared" si="58"/>
        <v>0.04</v>
      </c>
      <c r="E270" s="97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>
        <v>0.04</v>
      </c>
      <c r="W270" s="98"/>
      <c r="X270" s="98"/>
      <c r="Y270" s="98"/>
      <c r="Z270" s="98"/>
      <c r="AA270" s="98"/>
      <c r="AB270" s="98"/>
      <c r="AC270" s="98"/>
      <c r="AD270" s="98"/>
    </row>
    <row r="271" spans="1:30" s="93" customFormat="1">
      <c r="A271" s="142">
        <v>28</v>
      </c>
      <c r="B271" s="143" t="s">
        <v>153</v>
      </c>
      <c r="C271" s="144"/>
      <c r="D271" s="145">
        <f>SUM(D272:D279)</f>
        <v>39.510000000000005</v>
      </c>
      <c r="E271" s="145">
        <f t="shared" ref="E271:AD271" si="59">SUM(E272:E279)</f>
        <v>1</v>
      </c>
      <c r="F271" s="145">
        <f t="shared" si="59"/>
        <v>0.12</v>
      </c>
      <c r="G271" s="145">
        <f t="shared" si="59"/>
        <v>16.34</v>
      </c>
      <c r="H271" s="145">
        <f t="shared" si="59"/>
        <v>0.08</v>
      </c>
      <c r="I271" s="145">
        <f t="shared" si="59"/>
        <v>4.4900000000000011</v>
      </c>
      <c r="J271" s="145">
        <f t="shared" si="59"/>
        <v>0</v>
      </c>
      <c r="K271" s="145">
        <f t="shared" si="59"/>
        <v>0</v>
      </c>
      <c r="L271" s="145">
        <f t="shared" si="59"/>
        <v>0.11000000000000001</v>
      </c>
      <c r="M271" s="145">
        <f t="shared" si="59"/>
        <v>0</v>
      </c>
      <c r="N271" s="145">
        <f t="shared" si="59"/>
        <v>0.79</v>
      </c>
      <c r="O271" s="145">
        <f t="shared" si="59"/>
        <v>0.12000000000000001</v>
      </c>
      <c r="P271" s="145">
        <f t="shared" si="59"/>
        <v>0</v>
      </c>
      <c r="Q271" s="145">
        <f t="shared" si="59"/>
        <v>0</v>
      </c>
      <c r="R271" s="145">
        <f t="shared" si="59"/>
        <v>0.12000000000000001</v>
      </c>
      <c r="S271" s="145">
        <f t="shared" si="59"/>
        <v>0.1</v>
      </c>
      <c r="T271" s="145">
        <f t="shared" si="59"/>
        <v>0.03</v>
      </c>
      <c r="U271" s="145">
        <f t="shared" si="59"/>
        <v>0</v>
      </c>
      <c r="V271" s="145">
        <f t="shared" si="59"/>
        <v>6.3</v>
      </c>
      <c r="W271" s="145">
        <f t="shared" si="59"/>
        <v>1.8699999999999999</v>
      </c>
      <c r="X271" s="145">
        <f t="shared" si="59"/>
        <v>0</v>
      </c>
      <c r="Y271" s="145">
        <f t="shared" si="59"/>
        <v>0</v>
      </c>
      <c r="Z271" s="145">
        <f t="shared" si="59"/>
        <v>0.15</v>
      </c>
      <c r="AA271" s="145">
        <f t="shared" si="59"/>
        <v>6.7</v>
      </c>
      <c r="AB271" s="145">
        <f t="shared" si="59"/>
        <v>0</v>
      </c>
      <c r="AC271" s="145">
        <f t="shared" si="59"/>
        <v>1.1900000000000002</v>
      </c>
      <c r="AD271" s="145">
        <f t="shared" si="59"/>
        <v>0</v>
      </c>
    </row>
    <row r="272" spans="1:30">
      <c r="A272" s="99" t="s">
        <v>133</v>
      </c>
      <c r="B272" s="96" t="s">
        <v>997</v>
      </c>
      <c r="C272" s="96" t="s">
        <v>549</v>
      </c>
      <c r="D272" s="97">
        <f t="shared" ref="D272:D279" si="60">SUM(E272:AD272)</f>
        <v>15.349999999999998</v>
      </c>
      <c r="E272" s="97">
        <v>0.1</v>
      </c>
      <c r="F272" s="98"/>
      <c r="G272" s="98">
        <v>9.5299999999999994</v>
      </c>
      <c r="H272" s="98"/>
      <c r="I272" s="98">
        <v>0.55000000000000004</v>
      </c>
      <c r="J272" s="98"/>
      <c r="K272" s="98"/>
      <c r="L272" s="98"/>
      <c r="M272" s="98"/>
      <c r="N272" s="98">
        <v>0.37</v>
      </c>
      <c r="O272" s="98"/>
      <c r="P272" s="98"/>
      <c r="Q272" s="98"/>
      <c r="R272" s="98"/>
      <c r="S272" s="98"/>
      <c r="T272" s="98"/>
      <c r="U272" s="98"/>
      <c r="V272" s="98"/>
      <c r="W272" s="98">
        <v>1.1499999999999999</v>
      </c>
      <c r="X272" s="98"/>
      <c r="Y272" s="98"/>
      <c r="Z272" s="98"/>
      <c r="AA272" s="98">
        <v>3.03</v>
      </c>
      <c r="AB272" s="98"/>
      <c r="AC272" s="98">
        <v>0.62</v>
      </c>
      <c r="AD272" s="98"/>
    </row>
    <row r="273" spans="1:30">
      <c r="A273" s="99" t="s">
        <v>133</v>
      </c>
      <c r="B273" s="96" t="s">
        <v>997</v>
      </c>
      <c r="C273" s="96" t="s">
        <v>550</v>
      </c>
      <c r="D273" s="97">
        <f t="shared" si="60"/>
        <v>4.09</v>
      </c>
      <c r="E273" s="97"/>
      <c r="F273" s="98"/>
      <c r="G273" s="98">
        <v>0.85</v>
      </c>
      <c r="H273" s="98">
        <v>0.08</v>
      </c>
      <c r="I273" s="98">
        <v>1.89</v>
      </c>
      <c r="J273" s="98"/>
      <c r="K273" s="98"/>
      <c r="L273" s="98"/>
      <c r="M273" s="98"/>
      <c r="N273" s="98">
        <v>0.14000000000000001</v>
      </c>
      <c r="O273" s="98"/>
      <c r="P273" s="98"/>
      <c r="Q273" s="98"/>
      <c r="R273" s="98"/>
      <c r="S273" s="98"/>
      <c r="T273" s="98"/>
      <c r="U273" s="98"/>
      <c r="V273" s="98"/>
      <c r="W273" s="98">
        <v>0.72</v>
      </c>
      <c r="X273" s="98"/>
      <c r="Y273" s="98"/>
      <c r="Z273" s="98"/>
      <c r="AA273" s="98">
        <v>0.41</v>
      </c>
      <c r="AB273" s="98"/>
      <c r="AC273" s="98"/>
      <c r="AD273" s="98"/>
    </row>
    <row r="274" spans="1:30">
      <c r="A274" s="99" t="s">
        <v>133</v>
      </c>
      <c r="B274" s="96" t="s">
        <v>998</v>
      </c>
      <c r="C274" s="96" t="s">
        <v>631</v>
      </c>
      <c r="D274" s="97">
        <f t="shared" si="60"/>
        <v>9.3000000000000007</v>
      </c>
      <c r="E274" s="97">
        <v>0.9</v>
      </c>
      <c r="F274" s="98">
        <v>0.12</v>
      </c>
      <c r="G274" s="98">
        <v>4.59</v>
      </c>
      <c r="H274" s="98"/>
      <c r="I274" s="98">
        <v>0.43</v>
      </c>
      <c r="J274" s="98"/>
      <c r="K274" s="98"/>
      <c r="L274" s="98">
        <v>0.01</v>
      </c>
      <c r="M274" s="98"/>
      <c r="N274" s="98">
        <v>0.26</v>
      </c>
      <c r="O274" s="98">
        <v>0.03</v>
      </c>
      <c r="P274" s="98"/>
      <c r="Q274" s="98"/>
      <c r="R274" s="98"/>
      <c r="S274" s="98"/>
      <c r="T274" s="98"/>
      <c r="U274" s="98"/>
      <c r="V274" s="98">
        <v>0.69</v>
      </c>
      <c r="W274" s="98"/>
      <c r="X274" s="98"/>
      <c r="Y274" s="98"/>
      <c r="Z274" s="98"/>
      <c r="AA274" s="98">
        <v>1.79</v>
      </c>
      <c r="AB274" s="98"/>
      <c r="AC274" s="98">
        <v>0.48</v>
      </c>
      <c r="AD274" s="98"/>
    </row>
    <row r="275" spans="1:30">
      <c r="A275" s="99" t="s">
        <v>133</v>
      </c>
      <c r="B275" s="95" t="s">
        <v>999</v>
      </c>
      <c r="C275" s="96" t="s">
        <v>1000</v>
      </c>
      <c r="D275" s="97">
        <f t="shared" si="60"/>
        <v>0.53</v>
      </c>
      <c r="E275" s="97"/>
      <c r="F275" s="98"/>
      <c r="G275" s="98"/>
      <c r="H275" s="98"/>
      <c r="I275" s="98">
        <v>0.45</v>
      </c>
      <c r="J275" s="98"/>
      <c r="K275" s="98"/>
      <c r="L275" s="98">
        <v>0.04</v>
      </c>
      <c r="M275" s="98"/>
      <c r="N275" s="98"/>
      <c r="O275" s="98">
        <v>0.04</v>
      </c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</row>
    <row r="276" spans="1:30">
      <c r="A276" s="99"/>
      <c r="B276" s="95" t="s">
        <v>1001</v>
      </c>
      <c r="C276" s="96" t="s">
        <v>974</v>
      </c>
      <c r="D276" s="97">
        <f t="shared" si="60"/>
        <v>2.6500000000000004</v>
      </c>
      <c r="E276" s="97"/>
      <c r="F276" s="98"/>
      <c r="G276" s="98">
        <v>0.43</v>
      </c>
      <c r="H276" s="98"/>
      <c r="I276" s="98">
        <v>0.28999999999999998</v>
      </c>
      <c r="J276" s="98"/>
      <c r="K276" s="98"/>
      <c r="L276" s="98">
        <v>0.01</v>
      </c>
      <c r="M276" s="98"/>
      <c r="N276" s="98"/>
      <c r="O276" s="98">
        <v>0.05</v>
      </c>
      <c r="P276" s="98"/>
      <c r="Q276" s="98"/>
      <c r="R276" s="98"/>
      <c r="S276" s="98"/>
      <c r="T276" s="98"/>
      <c r="U276" s="98"/>
      <c r="V276" s="98">
        <v>0.61</v>
      </c>
      <c r="W276" s="98"/>
      <c r="X276" s="98"/>
      <c r="Y276" s="98"/>
      <c r="Z276" s="98"/>
      <c r="AA276" s="98">
        <v>1.26</v>
      </c>
      <c r="AB276" s="98"/>
      <c r="AC276" s="98"/>
      <c r="AD276" s="98"/>
    </row>
    <row r="277" spans="1:30">
      <c r="A277" s="99" t="s">
        <v>133</v>
      </c>
      <c r="B277" s="95" t="s">
        <v>1002</v>
      </c>
      <c r="C277" s="96" t="s">
        <v>1003</v>
      </c>
      <c r="D277" s="97">
        <f t="shared" si="60"/>
        <v>0.85000000000000009</v>
      </c>
      <c r="E277" s="100">
        <v>0</v>
      </c>
      <c r="F277" s="100">
        <v>0</v>
      </c>
      <c r="G277" s="100">
        <v>0</v>
      </c>
      <c r="H277" s="100">
        <v>0</v>
      </c>
      <c r="I277" s="100">
        <v>0.04</v>
      </c>
      <c r="J277" s="100">
        <v>0</v>
      </c>
      <c r="K277" s="100">
        <v>0</v>
      </c>
      <c r="L277" s="100">
        <v>0</v>
      </c>
      <c r="M277" s="100">
        <v>0</v>
      </c>
      <c r="N277" s="100">
        <v>0</v>
      </c>
      <c r="O277" s="100">
        <v>0</v>
      </c>
      <c r="P277" s="100">
        <v>0</v>
      </c>
      <c r="Q277" s="100">
        <v>0</v>
      </c>
      <c r="R277" s="100">
        <v>0.12000000000000001</v>
      </c>
      <c r="S277" s="100">
        <v>0.1</v>
      </c>
      <c r="T277" s="100">
        <v>0.03</v>
      </c>
      <c r="U277" s="100">
        <v>0</v>
      </c>
      <c r="V277" s="100">
        <v>0.41000000000000003</v>
      </c>
      <c r="W277" s="100">
        <v>0</v>
      </c>
      <c r="X277" s="100">
        <v>0</v>
      </c>
      <c r="Y277" s="100">
        <v>0</v>
      </c>
      <c r="Z277" s="100">
        <v>0.15</v>
      </c>
      <c r="AA277" s="100">
        <v>0</v>
      </c>
      <c r="AB277" s="100">
        <v>0</v>
      </c>
      <c r="AC277" s="100">
        <v>0</v>
      </c>
      <c r="AD277" s="100">
        <v>0</v>
      </c>
    </row>
    <row r="278" spans="1:30" s="93" customFormat="1">
      <c r="A278" s="146" t="s">
        <v>13</v>
      </c>
      <c r="B278" s="148" t="s">
        <v>1004</v>
      </c>
      <c r="C278" s="147" t="s">
        <v>1005</v>
      </c>
      <c r="D278" s="97">
        <f t="shared" si="60"/>
        <v>3.3800000000000003</v>
      </c>
      <c r="E278" s="100">
        <v>0</v>
      </c>
      <c r="F278" s="101">
        <v>0</v>
      </c>
      <c r="G278" s="101">
        <v>0</v>
      </c>
      <c r="H278" s="101">
        <v>0</v>
      </c>
      <c r="I278" s="101">
        <v>0.56000000000000005</v>
      </c>
      <c r="J278" s="101">
        <v>0</v>
      </c>
      <c r="K278" s="101">
        <v>0</v>
      </c>
      <c r="L278" s="101">
        <v>0.05</v>
      </c>
      <c r="M278" s="101">
        <v>0</v>
      </c>
      <c r="N278" s="101">
        <v>0.02</v>
      </c>
      <c r="O278" s="101">
        <v>0</v>
      </c>
      <c r="P278" s="101">
        <v>0</v>
      </c>
      <c r="Q278" s="101">
        <v>0</v>
      </c>
      <c r="R278" s="101">
        <v>0</v>
      </c>
      <c r="S278" s="101">
        <v>0</v>
      </c>
      <c r="T278" s="101">
        <v>0</v>
      </c>
      <c r="U278" s="101">
        <v>0</v>
      </c>
      <c r="V278" s="101">
        <v>2.73</v>
      </c>
      <c r="W278" s="101">
        <v>0</v>
      </c>
      <c r="X278" s="101">
        <v>0</v>
      </c>
      <c r="Y278" s="101">
        <v>0</v>
      </c>
      <c r="Z278" s="101">
        <v>0</v>
      </c>
      <c r="AA278" s="101">
        <v>0.02</v>
      </c>
      <c r="AB278" s="101">
        <v>0</v>
      </c>
      <c r="AC278" s="101">
        <v>0</v>
      </c>
      <c r="AD278" s="101">
        <v>0</v>
      </c>
    </row>
    <row r="279" spans="1:30" s="93" customFormat="1">
      <c r="A279" s="146" t="s">
        <v>13</v>
      </c>
      <c r="B279" s="148" t="s">
        <v>1006</v>
      </c>
      <c r="C279" s="147" t="s">
        <v>1007</v>
      </c>
      <c r="D279" s="97">
        <f t="shared" si="60"/>
        <v>3.36</v>
      </c>
      <c r="E279" s="100">
        <v>0</v>
      </c>
      <c r="F279" s="101">
        <v>0</v>
      </c>
      <c r="G279" s="101">
        <v>0.94</v>
      </c>
      <c r="H279" s="101">
        <v>0</v>
      </c>
      <c r="I279" s="101">
        <v>0.28000000000000003</v>
      </c>
      <c r="J279" s="101">
        <v>0</v>
      </c>
      <c r="K279" s="101">
        <v>0</v>
      </c>
      <c r="L279" s="101">
        <v>0</v>
      </c>
      <c r="M279" s="101">
        <v>0</v>
      </c>
      <c r="N279" s="101">
        <v>0</v>
      </c>
      <c r="O279" s="101">
        <v>0</v>
      </c>
      <c r="P279" s="101">
        <v>0</v>
      </c>
      <c r="Q279" s="101">
        <v>0</v>
      </c>
      <c r="R279" s="101">
        <v>0</v>
      </c>
      <c r="S279" s="101">
        <v>0</v>
      </c>
      <c r="T279" s="101">
        <v>0</v>
      </c>
      <c r="U279" s="101">
        <v>0</v>
      </c>
      <c r="V279" s="101">
        <v>1.86</v>
      </c>
      <c r="W279" s="101">
        <v>0</v>
      </c>
      <c r="X279" s="101">
        <v>0</v>
      </c>
      <c r="Y279" s="101">
        <v>0</v>
      </c>
      <c r="Z279" s="101">
        <v>0</v>
      </c>
      <c r="AA279" s="101">
        <v>0.19</v>
      </c>
      <c r="AB279" s="101">
        <v>0</v>
      </c>
      <c r="AC279" s="101">
        <v>0.09</v>
      </c>
      <c r="AD279" s="101">
        <v>0</v>
      </c>
    </row>
    <row r="280" spans="1:30" s="93" customFormat="1">
      <c r="A280" s="142">
        <v>29</v>
      </c>
      <c r="B280" s="143" t="s">
        <v>155</v>
      </c>
      <c r="C280" s="144"/>
      <c r="D280" s="145">
        <f>SUM(D281:D283)</f>
        <v>11.989999999999998</v>
      </c>
      <c r="E280" s="145">
        <f t="shared" ref="E280:AD280" si="61">SUM(E281:E283)</f>
        <v>0.03</v>
      </c>
      <c r="F280" s="145">
        <f t="shared" si="61"/>
        <v>0</v>
      </c>
      <c r="G280" s="145">
        <f t="shared" si="61"/>
        <v>6.15</v>
      </c>
      <c r="H280" s="145">
        <f t="shared" si="61"/>
        <v>0.01</v>
      </c>
      <c r="I280" s="145">
        <f t="shared" si="61"/>
        <v>0.43</v>
      </c>
      <c r="J280" s="145">
        <f t="shared" si="61"/>
        <v>0</v>
      </c>
      <c r="K280" s="145">
        <f t="shared" si="61"/>
        <v>0.32</v>
      </c>
      <c r="L280" s="145">
        <f t="shared" si="61"/>
        <v>0</v>
      </c>
      <c r="M280" s="145">
        <f t="shared" si="61"/>
        <v>0</v>
      </c>
      <c r="N280" s="145">
        <f t="shared" si="61"/>
        <v>0.31</v>
      </c>
      <c r="O280" s="145">
        <f t="shared" si="61"/>
        <v>6.9999999999999993E-2</v>
      </c>
      <c r="P280" s="145">
        <f t="shared" si="61"/>
        <v>0</v>
      </c>
      <c r="Q280" s="145">
        <f t="shared" si="61"/>
        <v>0</v>
      </c>
      <c r="R280" s="145">
        <f t="shared" si="61"/>
        <v>0</v>
      </c>
      <c r="S280" s="145">
        <f t="shared" si="61"/>
        <v>0</v>
      </c>
      <c r="T280" s="145">
        <f t="shared" si="61"/>
        <v>0</v>
      </c>
      <c r="U280" s="145">
        <f t="shared" si="61"/>
        <v>0</v>
      </c>
      <c r="V280" s="145">
        <f t="shared" si="61"/>
        <v>0.28000000000000003</v>
      </c>
      <c r="W280" s="145">
        <f t="shared" si="61"/>
        <v>0.11</v>
      </c>
      <c r="X280" s="145">
        <f t="shared" si="61"/>
        <v>0</v>
      </c>
      <c r="Y280" s="145">
        <f t="shared" si="61"/>
        <v>0</v>
      </c>
      <c r="Z280" s="145">
        <f t="shared" si="61"/>
        <v>0</v>
      </c>
      <c r="AA280" s="145">
        <f t="shared" si="61"/>
        <v>3.84</v>
      </c>
      <c r="AB280" s="145">
        <f t="shared" si="61"/>
        <v>0.01</v>
      </c>
      <c r="AC280" s="145">
        <f t="shared" si="61"/>
        <v>0.43</v>
      </c>
      <c r="AD280" s="145">
        <f t="shared" si="61"/>
        <v>0</v>
      </c>
    </row>
    <row r="281" spans="1:30">
      <c r="A281" s="99" t="s">
        <v>133</v>
      </c>
      <c r="B281" s="96" t="s">
        <v>1008</v>
      </c>
      <c r="C281" s="96" t="s">
        <v>551</v>
      </c>
      <c r="D281" s="97">
        <f>SUM(E281:AD281)</f>
        <v>2.25</v>
      </c>
      <c r="E281" s="97">
        <v>0.02</v>
      </c>
      <c r="F281" s="98"/>
      <c r="G281" s="98">
        <v>1.49</v>
      </c>
      <c r="H281" s="98">
        <v>0.01</v>
      </c>
      <c r="I281" s="98">
        <v>0.24</v>
      </c>
      <c r="J281" s="98"/>
      <c r="K281" s="98">
        <v>0.11</v>
      </c>
      <c r="L281" s="98"/>
      <c r="M281" s="98"/>
      <c r="N281" s="98">
        <v>0.1</v>
      </c>
      <c r="O281" s="98">
        <v>0.06</v>
      </c>
      <c r="P281" s="98"/>
      <c r="Q281" s="98"/>
      <c r="R281" s="98"/>
      <c r="S281" s="98"/>
      <c r="T281" s="98"/>
      <c r="U281" s="98"/>
      <c r="V281" s="98"/>
      <c r="W281" s="98">
        <v>0.11</v>
      </c>
      <c r="X281" s="98"/>
      <c r="Y281" s="98"/>
      <c r="Z281" s="98"/>
      <c r="AA281" s="98"/>
      <c r="AB281" s="98"/>
      <c r="AC281" s="98">
        <v>0.11</v>
      </c>
      <c r="AD281" s="98"/>
    </row>
    <row r="282" spans="1:30">
      <c r="A282" s="99" t="s">
        <v>133</v>
      </c>
      <c r="B282" s="96" t="s">
        <v>1009</v>
      </c>
      <c r="C282" s="96" t="s">
        <v>551</v>
      </c>
      <c r="D282" s="97">
        <f>SUM(E282:AD282)</f>
        <v>5.5299999999999994</v>
      </c>
      <c r="E282" s="97">
        <v>0.01</v>
      </c>
      <c r="F282" s="98"/>
      <c r="G282" s="98">
        <v>4.63</v>
      </c>
      <c r="H282" s="98"/>
      <c r="I282" s="98">
        <v>0.06</v>
      </c>
      <c r="J282" s="98"/>
      <c r="K282" s="98"/>
      <c r="L282" s="98"/>
      <c r="M282" s="98"/>
      <c r="N282" s="98">
        <v>0.21</v>
      </c>
      <c r="O282" s="98">
        <v>0.01</v>
      </c>
      <c r="P282" s="98"/>
      <c r="Q282" s="98"/>
      <c r="R282" s="98"/>
      <c r="S282" s="98"/>
      <c r="T282" s="98"/>
      <c r="U282" s="98"/>
      <c r="V282" s="98">
        <v>0.28000000000000003</v>
      </c>
      <c r="W282" s="98"/>
      <c r="X282" s="98"/>
      <c r="Y282" s="98"/>
      <c r="Z282" s="98"/>
      <c r="AA282" s="98"/>
      <c r="AB282" s="98">
        <v>0.01</v>
      </c>
      <c r="AC282" s="98">
        <v>0.32</v>
      </c>
      <c r="AD282" s="98"/>
    </row>
    <row r="283" spans="1:30">
      <c r="A283" s="99" t="s">
        <v>133</v>
      </c>
      <c r="B283" s="96" t="s">
        <v>1010</v>
      </c>
      <c r="C283" s="96" t="s">
        <v>900</v>
      </c>
      <c r="D283" s="97">
        <f>SUM(E283:AD283)</f>
        <v>4.21</v>
      </c>
      <c r="E283" s="97"/>
      <c r="F283" s="98"/>
      <c r="G283" s="98">
        <v>0.03</v>
      </c>
      <c r="H283" s="98"/>
      <c r="I283" s="98">
        <v>0.13</v>
      </c>
      <c r="J283" s="98"/>
      <c r="K283" s="98">
        <v>0.21</v>
      </c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>
        <v>3.84</v>
      </c>
      <c r="AB283" s="98"/>
      <c r="AC283" s="98"/>
      <c r="AD283" s="98"/>
    </row>
    <row r="284" spans="1:30" s="93" customFormat="1">
      <c r="A284" s="142">
        <v>30</v>
      </c>
      <c r="B284" s="143" t="s">
        <v>11</v>
      </c>
      <c r="C284" s="144"/>
      <c r="D284" s="145">
        <f>D285</f>
        <v>12.57</v>
      </c>
      <c r="E284" s="145">
        <f t="shared" ref="E284:AD284" si="62">E285</f>
        <v>0</v>
      </c>
      <c r="F284" s="145">
        <f t="shared" si="62"/>
        <v>0</v>
      </c>
      <c r="G284" s="145">
        <f t="shared" si="62"/>
        <v>11.15</v>
      </c>
      <c r="H284" s="145">
        <f t="shared" si="62"/>
        <v>0</v>
      </c>
      <c r="I284" s="145">
        <f t="shared" si="62"/>
        <v>0.11</v>
      </c>
      <c r="J284" s="145">
        <f t="shared" si="62"/>
        <v>0</v>
      </c>
      <c r="K284" s="145">
        <f t="shared" si="62"/>
        <v>0</v>
      </c>
      <c r="L284" s="145">
        <f t="shared" si="62"/>
        <v>0</v>
      </c>
      <c r="M284" s="145">
        <f t="shared" si="62"/>
        <v>0</v>
      </c>
      <c r="N284" s="145">
        <f t="shared" si="62"/>
        <v>0.21</v>
      </c>
      <c r="O284" s="145">
        <f t="shared" si="62"/>
        <v>0.02</v>
      </c>
      <c r="P284" s="145">
        <f t="shared" si="62"/>
        <v>0</v>
      </c>
      <c r="Q284" s="145">
        <f t="shared" si="62"/>
        <v>0</v>
      </c>
      <c r="R284" s="145">
        <f t="shared" si="62"/>
        <v>0</v>
      </c>
      <c r="S284" s="145">
        <f t="shared" si="62"/>
        <v>0</v>
      </c>
      <c r="T284" s="145">
        <f t="shared" si="62"/>
        <v>0</v>
      </c>
      <c r="U284" s="145">
        <f t="shared" si="62"/>
        <v>0</v>
      </c>
      <c r="V284" s="145">
        <f t="shared" si="62"/>
        <v>0</v>
      </c>
      <c r="W284" s="145">
        <f t="shared" si="62"/>
        <v>0</v>
      </c>
      <c r="X284" s="145">
        <f t="shared" si="62"/>
        <v>0</v>
      </c>
      <c r="Y284" s="145">
        <f t="shared" si="62"/>
        <v>0</v>
      </c>
      <c r="Z284" s="145">
        <f t="shared" si="62"/>
        <v>0</v>
      </c>
      <c r="AA284" s="145">
        <f t="shared" si="62"/>
        <v>1.08</v>
      </c>
      <c r="AB284" s="145">
        <f t="shared" si="62"/>
        <v>0</v>
      </c>
      <c r="AC284" s="145">
        <f t="shared" si="62"/>
        <v>0</v>
      </c>
      <c r="AD284" s="145">
        <f t="shared" si="62"/>
        <v>0</v>
      </c>
    </row>
    <row r="285" spans="1:30">
      <c r="A285" s="154" t="s">
        <v>133</v>
      </c>
      <c r="B285" s="155" t="s">
        <v>1011</v>
      </c>
      <c r="C285" s="156" t="s">
        <v>1012</v>
      </c>
      <c r="D285" s="157">
        <f>SUM(E285:AD285)</f>
        <v>12.57</v>
      </c>
      <c r="E285" s="157"/>
      <c r="F285" s="158"/>
      <c r="G285" s="158">
        <v>11.15</v>
      </c>
      <c r="H285" s="158"/>
      <c r="I285" s="158">
        <v>0.11</v>
      </c>
      <c r="J285" s="158"/>
      <c r="K285" s="158"/>
      <c r="L285" s="158"/>
      <c r="M285" s="158"/>
      <c r="N285" s="158">
        <v>0.21</v>
      </c>
      <c r="O285" s="158">
        <v>0.02</v>
      </c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>
        <v>1.08</v>
      </c>
      <c r="AB285" s="158"/>
      <c r="AC285" s="158"/>
      <c r="AD285" s="158"/>
    </row>
    <row r="286" spans="1:30" s="93" customFormat="1">
      <c r="A286" s="142">
        <v>31</v>
      </c>
      <c r="B286" s="143" t="s">
        <v>12</v>
      </c>
      <c r="C286" s="144"/>
      <c r="D286" s="145">
        <f>SUM(D287:D288)</f>
        <v>3.92</v>
      </c>
      <c r="E286" s="145">
        <f t="shared" ref="E286:AD286" si="63">SUM(E287:E288)</f>
        <v>0</v>
      </c>
      <c r="F286" s="145">
        <f t="shared" si="63"/>
        <v>0</v>
      </c>
      <c r="G286" s="145">
        <f t="shared" si="63"/>
        <v>0</v>
      </c>
      <c r="H286" s="145">
        <f t="shared" si="63"/>
        <v>0.44</v>
      </c>
      <c r="I286" s="145">
        <f t="shared" si="63"/>
        <v>1.3599999999999999</v>
      </c>
      <c r="J286" s="145">
        <f t="shared" si="63"/>
        <v>0</v>
      </c>
      <c r="K286" s="145">
        <f t="shared" si="63"/>
        <v>0</v>
      </c>
      <c r="L286" s="145">
        <f t="shared" si="63"/>
        <v>0</v>
      </c>
      <c r="M286" s="145">
        <f t="shared" si="63"/>
        <v>0</v>
      </c>
      <c r="N286" s="145">
        <f t="shared" si="63"/>
        <v>0</v>
      </c>
      <c r="O286" s="145">
        <f t="shared" si="63"/>
        <v>0</v>
      </c>
      <c r="P286" s="145">
        <f t="shared" si="63"/>
        <v>0</v>
      </c>
      <c r="Q286" s="145">
        <f t="shared" si="63"/>
        <v>0</v>
      </c>
      <c r="R286" s="145">
        <f t="shared" si="63"/>
        <v>0</v>
      </c>
      <c r="S286" s="145">
        <f t="shared" si="63"/>
        <v>0.25</v>
      </c>
      <c r="T286" s="145">
        <f t="shared" si="63"/>
        <v>0</v>
      </c>
      <c r="U286" s="145">
        <f t="shared" si="63"/>
        <v>0</v>
      </c>
      <c r="V286" s="145">
        <f t="shared" si="63"/>
        <v>1.25</v>
      </c>
      <c r="W286" s="145">
        <f t="shared" si="63"/>
        <v>0</v>
      </c>
      <c r="X286" s="145">
        <f t="shared" si="63"/>
        <v>0</v>
      </c>
      <c r="Y286" s="145">
        <f t="shared" si="63"/>
        <v>0.62</v>
      </c>
      <c r="Z286" s="145">
        <f t="shared" si="63"/>
        <v>0</v>
      </c>
      <c r="AA286" s="145">
        <f t="shared" si="63"/>
        <v>0</v>
      </c>
      <c r="AB286" s="145">
        <f t="shared" si="63"/>
        <v>0</v>
      </c>
      <c r="AC286" s="145">
        <f t="shared" si="63"/>
        <v>0</v>
      </c>
      <c r="AD286" s="145">
        <f t="shared" si="63"/>
        <v>0</v>
      </c>
    </row>
    <row r="287" spans="1:30">
      <c r="A287" s="163" t="s">
        <v>133</v>
      </c>
      <c r="B287" s="164" t="s">
        <v>1013</v>
      </c>
      <c r="C287" s="165" t="s">
        <v>846</v>
      </c>
      <c r="D287" s="166">
        <f>SUM(E287:AD287)</f>
        <v>1.42</v>
      </c>
      <c r="E287" s="166"/>
      <c r="F287" s="167"/>
      <c r="G287" s="167"/>
      <c r="H287" s="167"/>
      <c r="I287" s="167">
        <v>0.71</v>
      </c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>
        <v>0.71</v>
      </c>
      <c r="W287" s="167"/>
      <c r="X287" s="167"/>
      <c r="Y287" s="167"/>
      <c r="Z287" s="167"/>
      <c r="AA287" s="167"/>
      <c r="AB287" s="167"/>
      <c r="AC287" s="167"/>
      <c r="AD287" s="167"/>
    </row>
    <row r="288" spans="1:30">
      <c r="A288" s="168" t="s">
        <v>133</v>
      </c>
      <c r="B288" s="169" t="s">
        <v>1014</v>
      </c>
      <c r="C288" s="170" t="s">
        <v>1015</v>
      </c>
      <c r="D288" s="171">
        <f>SUM(E288:AD288)</f>
        <v>2.5</v>
      </c>
      <c r="E288" s="171"/>
      <c r="F288" s="172"/>
      <c r="G288" s="172"/>
      <c r="H288" s="172">
        <v>0.44</v>
      </c>
      <c r="I288" s="172">
        <v>0.65</v>
      </c>
      <c r="J288" s="172"/>
      <c r="K288" s="172"/>
      <c r="L288" s="172"/>
      <c r="M288" s="172"/>
      <c r="N288" s="172"/>
      <c r="O288" s="172"/>
      <c r="P288" s="172"/>
      <c r="Q288" s="172"/>
      <c r="R288" s="172"/>
      <c r="S288" s="172">
        <v>0.25</v>
      </c>
      <c r="T288" s="172"/>
      <c r="U288" s="172"/>
      <c r="V288" s="172">
        <v>0.54</v>
      </c>
      <c r="W288" s="172"/>
      <c r="X288" s="172"/>
      <c r="Y288" s="172">
        <v>0.62</v>
      </c>
      <c r="Z288" s="172"/>
      <c r="AA288" s="172"/>
      <c r="AB288" s="172"/>
      <c r="AC288" s="172"/>
      <c r="AD288" s="172"/>
    </row>
    <row r="289" spans="1:30">
      <c r="A289" s="150"/>
      <c r="B289" s="151"/>
      <c r="C289" s="152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1:30">
      <c r="A290" s="150"/>
      <c r="B290" s="151"/>
      <c r="C290" s="152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1:30">
      <c r="A291" s="150"/>
      <c r="B291" s="151"/>
      <c r="C291" s="152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1:30">
      <c r="A292" s="150"/>
      <c r="B292" s="151"/>
      <c r="C292" s="152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1:30">
      <c r="D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</row>
    <row r="294" spans="1:30">
      <c r="D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</row>
    <row r="295" spans="1:30">
      <c r="D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</row>
    <row r="296" spans="1:30">
      <c r="D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</row>
    <row r="297" spans="1:30">
      <c r="D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</row>
    <row r="298" spans="1:30">
      <c r="D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</row>
    <row r="299" spans="1:30">
      <c r="D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</row>
    <row r="300" spans="1:30">
      <c r="D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</row>
    <row r="301" spans="1:30">
      <c r="D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</row>
    <row r="302" spans="1:30"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1:30"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1:30"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</row>
    <row r="305" spans="5:30"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</row>
    <row r="306" spans="5:30"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</row>
    <row r="307" spans="5:30"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</row>
    <row r="323" spans="5:30"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</row>
    <row r="325" spans="5:30"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</row>
    <row r="326" spans="5:30"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</row>
    <row r="327" spans="5:30"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</row>
    <row r="328" spans="5:30"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</row>
    <row r="329" spans="5:30"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</row>
    <row r="330" spans="5:30"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</row>
    <row r="331" spans="5:30"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</row>
    <row r="332" spans="5:30"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</row>
    <row r="333" spans="5:30"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</row>
  </sheetData>
  <mergeCells count="7">
    <mergeCell ref="A1:B1"/>
    <mergeCell ref="A2:AD2"/>
    <mergeCell ref="A4:A6"/>
    <mergeCell ref="E4:AD4"/>
    <mergeCell ref="D4:D6"/>
    <mergeCell ref="C4:C6"/>
    <mergeCell ref="B4:B6"/>
  </mergeCells>
  <pageMargins left="0.31496062992125984" right="0.27559055118110237" top="0.43307086614173229" bottom="0.38" header="0.39370078740157483" footer="0.33"/>
  <pageSetup paperSize="9" scale="65" fitToHeight="16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9"/>
  <sheetViews>
    <sheetView workbookViewId="0">
      <selection activeCell="C232" sqref="C232"/>
    </sheetView>
  </sheetViews>
  <sheetFormatPr defaultColWidth="9.109375" defaultRowHeight="13.2"/>
  <cols>
    <col min="1" max="1" width="5.109375" style="183" customWidth="1"/>
    <col min="2" max="2" width="38" style="193" customWidth="1"/>
    <col min="3" max="3" width="39.77734375" style="204" customWidth="1"/>
    <col min="4" max="4" width="13.44140625" style="204" customWidth="1"/>
    <col min="5" max="5" width="9.5546875" style="207" customWidth="1"/>
    <col min="6" max="6" width="7.21875" style="193" customWidth="1"/>
    <col min="7" max="7" width="6.88671875" style="193" customWidth="1"/>
    <col min="8" max="8" width="8.109375" style="193" customWidth="1"/>
    <col min="9" max="9" width="8.77734375" style="193" customWidth="1"/>
    <col min="10" max="10" width="7.21875" style="205" customWidth="1"/>
    <col min="11" max="11" width="7.5546875" style="193" customWidth="1"/>
    <col min="12" max="12" width="7.6640625" style="193" customWidth="1"/>
    <col min="13" max="13" width="6.88671875" style="193" bestFit="1" customWidth="1"/>
    <col min="14" max="14" width="7.44140625" style="193" bestFit="1" customWidth="1"/>
    <col min="15" max="15" width="6.5546875" style="193" customWidth="1"/>
    <col min="16" max="16" width="7.44140625" style="193" bestFit="1" customWidth="1"/>
    <col min="17" max="18" width="7.5546875" style="193" bestFit="1" customWidth="1"/>
    <col min="19" max="19" width="6.44140625" style="193" customWidth="1"/>
    <col min="20" max="21" width="7.5546875" style="193" bestFit="1" customWidth="1"/>
    <col min="22" max="22" width="6.33203125" style="193" customWidth="1"/>
    <col min="23" max="24" width="7.109375" style="193" customWidth="1"/>
    <col min="25" max="25" width="7.6640625" style="193" customWidth="1"/>
    <col min="26" max="26" width="5.88671875" style="193" customWidth="1"/>
    <col min="27" max="27" width="8.33203125" style="193" customWidth="1"/>
    <col min="28" max="28" width="5.88671875" style="193" customWidth="1"/>
    <col min="29" max="29" width="7.109375" style="193" customWidth="1"/>
    <col min="30" max="30" width="5.88671875" style="193" customWidth="1"/>
    <col min="31" max="31" width="6.77734375" style="193" customWidth="1"/>
    <col min="32" max="32" width="7.5546875" style="193" customWidth="1"/>
    <col min="33" max="33" width="7.77734375" style="193" customWidth="1"/>
    <col min="34" max="34" width="11.5546875" style="193" customWidth="1"/>
    <col min="35" max="40" width="9.109375" style="193"/>
    <col min="41" max="49" width="7" style="193" bestFit="1" customWidth="1"/>
    <col min="50" max="16384" width="9.109375" style="193"/>
  </cols>
  <sheetData>
    <row r="1" spans="1:33" ht="13.8">
      <c r="A1" s="270" t="s">
        <v>1051</v>
      </c>
      <c r="B1" s="270"/>
    </row>
    <row r="2" spans="1:33" s="181" customFormat="1">
      <c r="A2" s="271" t="s">
        <v>1055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</row>
    <row r="3" spans="1:33" s="182" customFormat="1"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33" s="182" customFormat="1" ht="13.2" customHeight="1">
      <c r="A4" s="238" t="s">
        <v>1045</v>
      </c>
      <c r="B4" s="238" t="s">
        <v>1044</v>
      </c>
      <c r="C4" s="238" t="s">
        <v>1</v>
      </c>
      <c r="D4" s="238" t="s">
        <v>1043</v>
      </c>
      <c r="E4" s="238" t="s">
        <v>1046</v>
      </c>
      <c r="F4" s="241" t="s">
        <v>1041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</row>
    <row r="5" spans="1:33" s="182" customFormat="1" ht="66" hidden="1" customHeight="1">
      <c r="A5" s="239"/>
      <c r="B5" s="239"/>
      <c r="C5" s="239"/>
      <c r="D5" s="239"/>
      <c r="E5" s="239"/>
      <c r="F5" s="228" t="s">
        <v>1016</v>
      </c>
      <c r="G5" s="228" t="s">
        <v>1017</v>
      </c>
      <c r="H5" s="228" t="s">
        <v>126</v>
      </c>
      <c r="I5" s="228" t="s">
        <v>127</v>
      </c>
      <c r="J5" s="228" t="s">
        <v>19</v>
      </c>
      <c r="K5" s="228" t="s">
        <v>121</v>
      </c>
      <c r="L5" s="228" t="s">
        <v>120</v>
      </c>
      <c r="M5" s="228" t="s">
        <v>1018</v>
      </c>
      <c r="N5" s="228" t="s">
        <v>128</v>
      </c>
      <c r="O5" s="228" t="s">
        <v>129</v>
      </c>
      <c r="P5" s="228" t="s">
        <v>1019</v>
      </c>
      <c r="Q5" s="228" t="s">
        <v>59</v>
      </c>
      <c r="R5" s="228" t="s">
        <v>1020</v>
      </c>
      <c r="S5" s="228" t="s">
        <v>1021</v>
      </c>
      <c r="T5" s="228" t="s">
        <v>214</v>
      </c>
      <c r="U5" s="228" t="s">
        <v>1022</v>
      </c>
      <c r="V5" s="228" t="s">
        <v>10</v>
      </c>
      <c r="W5" s="228" t="s">
        <v>145</v>
      </c>
      <c r="X5" s="228" t="s">
        <v>1023</v>
      </c>
      <c r="Y5" s="228" t="s">
        <v>1024</v>
      </c>
      <c r="Z5" s="228" t="s">
        <v>1025</v>
      </c>
      <c r="AA5" s="228" t="s">
        <v>1026</v>
      </c>
      <c r="AB5" s="228" t="s">
        <v>1027</v>
      </c>
      <c r="AC5" s="228" t="s">
        <v>1028</v>
      </c>
      <c r="AD5" s="228" t="s">
        <v>152</v>
      </c>
      <c r="AE5" s="228" t="s">
        <v>1029</v>
      </c>
      <c r="AF5" s="228" t="s">
        <v>1031</v>
      </c>
      <c r="AG5" s="228" t="s">
        <v>1032</v>
      </c>
    </row>
    <row r="6" spans="1:33" s="183" customFormat="1">
      <c r="A6" s="240"/>
      <c r="B6" s="240"/>
      <c r="C6" s="240"/>
      <c r="D6" s="240"/>
      <c r="E6" s="240"/>
      <c r="F6" s="272" t="s">
        <v>94</v>
      </c>
      <c r="G6" s="272" t="s">
        <v>95</v>
      </c>
      <c r="H6" s="272" t="s">
        <v>140</v>
      </c>
      <c r="I6" s="272" t="s">
        <v>135</v>
      </c>
      <c r="J6" s="273" t="s">
        <v>97</v>
      </c>
      <c r="K6" s="272" t="s">
        <v>99</v>
      </c>
      <c r="L6" s="272" t="s">
        <v>98</v>
      </c>
      <c r="M6" s="272" t="s">
        <v>101</v>
      </c>
      <c r="N6" s="272" t="s">
        <v>64</v>
      </c>
      <c r="O6" s="272" t="s">
        <v>158</v>
      </c>
      <c r="P6" s="272" t="s">
        <v>67</v>
      </c>
      <c r="Q6" s="272" t="s">
        <v>70</v>
      </c>
      <c r="R6" s="272" t="s">
        <v>71</v>
      </c>
      <c r="S6" s="272" t="s">
        <v>72</v>
      </c>
      <c r="T6" s="272" t="s">
        <v>76</v>
      </c>
      <c r="U6" s="272" t="s">
        <v>77</v>
      </c>
      <c r="V6" s="272" t="s">
        <v>82</v>
      </c>
      <c r="W6" s="229" t="s">
        <v>116</v>
      </c>
      <c r="X6" s="229" t="s">
        <v>38</v>
      </c>
      <c r="Y6" s="229" t="s">
        <v>104</v>
      </c>
      <c r="Z6" s="229" t="s">
        <v>63</v>
      </c>
      <c r="AA6" s="272" t="s">
        <v>110</v>
      </c>
      <c r="AB6" s="272" t="s">
        <v>111</v>
      </c>
      <c r="AC6" s="272" t="s">
        <v>83</v>
      </c>
      <c r="AD6" s="272" t="s">
        <v>161</v>
      </c>
      <c r="AE6" s="229" t="s">
        <v>84</v>
      </c>
      <c r="AF6" s="229" t="s">
        <v>88</v>
      </c>
      <c r="AG6" s="229" t="s">
        <v>89</v>
      </c>
    </row>
    <row r="7" spans="1:33" s="207" customFormat="1">
      <c r="A7" s="220"/>
      <c r="B7" s="184" t="s">
        <v>1040</v>
      </c>
      <c r="C7" s="184"/>
      <c r="D7" s="184"/>
      <c r="E7" s="184">
        <f>E8+E206</f>
        <v>275.07</v>
      </c>
      <c r="F7" s="184">
        <f t="shared" ref="F7:AG7" si="0">F8+F206</f>
        <v>5.04</v>
      </c>
      <c r="G7" s="184">
        <f t="shared" si="0"/>
        <v>0.09</v>
      </c>
      <c r="H7" s="184">
        <f t="shared" si="0"/>
        <v>41</v>
      </c>
      <c r="I7" s="184">
        <f t="shared" si="0"/>
        <v>5.18</v>
      </c>
      <c r="J7" s="184">
        <f t="shared" si="0"/>
        <v>60.22999999999999</v>
      </c>
      <c r="K7" s="184">
        <f t="shared" si="0"/>
        <v>25.73</v>
      </c>
      <c r="L7" s="184">
        <f t="shared" si="0"/>
        <v>40.54</v>
      </c>
      <c r="M7" s="184">
        <f t="shared" si="0"/>
        <v>0.44999999999999996</v>
      </c>
      <c r="N7" s="184">
        <f t="shared" si="0"/>
        <v>0.05</v>
      </c>
      <c r="O7" s="184">
        <f t="shared" si="0"/>
        <v>0.03</v>
      </c>
      <c r="P7" s="184">
        <f t="shared" si="0"/>
        <v>0.08</v>
      </c>
      <c r="Q7" s="184">
        <f t="shared" si="0"/>
        <v>1.18</v>
      </c>
      <c r="R7" s="184">
        <f t="shared" si="0"/>
        <v>1.7400000000000002</v>
      </c>
      <c r="S7" s="184">
        <f t="shared" si="0"/>
        <v>0.03</v>
      </c>
      <c r="T7" s="184">
        <f t="shared" si="0"/>
        <v>1.0499999999999998</v>
      </c>
      <c r="U7" s="184">
        <f t="shared" si="0"/>
        <v>0.27</v>
      </c>
      <c r="V7" s="184">
        <f t="shared" si="0"/>
        <v>0.15</v>
      </c>
      <c r="W7" s="184">
        <f t="shared" si="0"/>
        <v>0.03</v>
      </c>
      <c r="X7" s="184">
        <f t="shared" si="0"/>
        <v>0.05</v>
      </c>
      <c r="Y7" s="184">
        <f t="shared" si="0"/>
        <v>33.059999999999995</v>
      </c>
      <c r="Z7" s="184">
        <f t="shared" si="0"/>
        <v>8.1499999999999986</v>
      </c>
      <c r="AA7" s="184">
        <f t="shared" si="0"/>
        <v>0.59</v>
      </c>
      <c r="AB7" s="184">
        <f t="shared" si="0"/>
        <v>0.02</v>
      </c>
      <c r="AC7" s="184">
        <f t="shared" si="0"/>
        <v>0.73</v>
      </c>
      <c r="AD7" s="184">
        <f t="shared" si="0"/>
        <v>0.39</v>
      </c>
      <c r="AE7" s="184">
        <f t="shared" si="0"/>
        <v>19.060000000000002</v>
      </c>
      <c r="AF7" s="184">
        <f t="shared" si="0"/>
        <v>5.9499999999999993</v>
      </c>
      <c r="AG7" s="184">
        <f t="shared" si="0"/>
        <v>24.2</v>
      </c>
    </row>
    <row r="8" spans="1:33" s="189" customFormat="1">
      <c r="A8" s="222">
        <v>1</v>
      </c>
      <c r="B8" s="185" t="s">
        <v>59</v>
      </c>
      <c r="C8" s="186"/>
      <c r="D8" s="186"/>
      <c r="E8" s="221">
        <f>E9+E26+E51+E74+E101+E129+E156+E187</f>
        <v>193.61</v>
      </c>
      <c r="F8" s="221">
        <f t="shared" ref="F8:AG8" si="1">F9+F26+F51+F74+F101+F129+F156+F187</f>
        <v>4.75</v>
      </c>
      <c r="G8" s="221">
        <f t="shared" si="1"/>
        <v>0.09</v>
      </c>
      <c r="H8" s="221">
        <f t="shared" si="1"/>
        <v>29.490000000000002</v>
      </c>
      <c r="I8" s="221">
        <f t="shared" si="1"/>
        <v>4.2299999999999995</v>
      </c>
      <c r="J8" s="221">
        <f t="shared" si="1"/>
        <v>51.669999999999995</v>
      </c>
      <c r="K8" s="221">
        <f t="shared" si="1"/>
        <v>6.9999999999999991</v>
      </c>
      <c r="L8" s="221">
        <f t="shared" si="1"/>
        <v>34.47</v>
      </c>
      <c r="M8" s="221">
        <f t="shared" si="1"/>
        <v>0.44999999999999996</v>
      </c>
      <c r="N8" s="221">
        <f t="shared" si="1"/>
        <v>0.05</v>
      </c>
      <c r="O8" s="221">
        <f t="shared" si="1"/>
        <v>0.03</v>
      </c>
      <c r="P8" s="221">
        <f t="shared" si="1"/>
        <v>0.08</v>
      </c>
      <c r="Q8" s="221">
        <f t="shared" si="1"/>
        <v>7.0000000000000007E-2</v>
      </c>
      <c r="R8" s="221">
        <f t="shared" si="1"/>
        <v>1.0800000000000003</v>
      </c>
      <c r="S8" s="221">
        <f t="shared" si="1"/>
        <v>0.03</v>
      </c>
      <c r="T8" s="221">
        <f t="shared" si="1"/>
        <v>1.0499999999999998</v>
      </c>
      <c r="U8" s="221">
        <f t="shared" si="1"/>
        <v>0.27</v>
      </c>
      <c r="V8" s="221">
        <f t="shared" si="1"/>
        <v>0.15</v>
      </c>
      <c r="W8" s="221">
        <f t="shared" si="1"/>
        <v>0.03</v>
      </c>
      <c r="X8" s="221">
        <f t="shared" si="1"/>
        <v>0.05</v>
      </c>
      <c r="Y8" s="221">
        <f t="shared" si="1"/>
        <v>31.24</v>
      </c>
      <c r="Z8" s="221">
        <f t="shared" si="1"/>
        <v>8.1499999999999986</v>
      </c>
      <c r="AA8" s="221">
        <f t="shared" si="1"/>
        <v>0.59</v>
      </c>
      <c r="AB8" s="221">
        <f t="shared" si="1"/>
        <v>0.02</v>
      </c>
      <c r="AC8" s="221">
        <f t="shared" si="1"/>
        <v>0.73</v>
      </c>
      <c r="AD8" s="221">
        <f t="shared" si="1"/>
        <v>0.39</v>
      </c>
      <c r="AE8" s="221">
        <f t="shared" si="1"/>
        <v>6.49</v>
      </c>
      <c r="AF8" s="221">
        <f t="shared" si="1"/>
        <v>3.6699999999999995</v>
      </c>
      <c r="AG8" s="221">
        <f t="shared" si="1"/>
        <v>7.2899999999999991</v>
      </c>
    </row>
    <row r="9" spans="1:33" s="190" customFormat="1" ht="13.8">
      <c r="A9" s="215" t="s">
        <v>1037</v>
      </c>
      <c r="B9" s="216" t="s">
        <v>230</v>
      </c>
      <c r="C9" s="217"/>
      <c r="D9" s="217"/>
      <c r="E9" s="219">
        <f>SUM(E10:E25)</f>
        <v>36.610000000000007</v>
      </c>
      <c r="F9" s="219">
        <f t="shared" ref="F9:AG9" si="2">SUM(F10:F25)</f>
        <v>1.43</v>
      </c>
      <c r="G9" s="219">
        <f t="shared" si="2"/>
        <v>0</v>
      </c>
      <c r="H9" s="219">
        <f t="shared" si="2"/>
        <v>11.56</v>
      </c>
      <c r="I9" s="219">
        <f t="shared" si="2"/>
        <v>0.08</v>
      </c>
      <c r="J9" s="219">
        <f t="shared" si="2"/>
        <v>5.16</v>
      </c>
      <c r="K9" s="219">
        <f t="shared" si="2"/>
        <v>0.06</v>
      </c>
      <c r="L9" s="219">
        <f t="shared" si="2"/>
        <v>5.96</v>
      </c>
      <c r="M9" s="219">
        <f t="shared" si="2"/>
        <v>0.13</v>
      </c>
      <c r="N9" s="219">
        <f t="shared" si="2"/>
        <v>0.01</v>
      </c>
      <c r="O9" s="219">
        <f t="shared" si="2"/>
        <v>0.03</v>
      </c>
      <c r="P9" s="219">
        <f t="shared" si="2"/>
        <v>0.02</v>
      </c>
      <c r="Q9" s="219">
        <f t="shared" si="2"/>
        <v>0.02</v>
      </c>
      <c r="R9" s="219">
        <f t="shared" si="2"/>
        <v>0.34</v>
      </c>
      <c r="S9" s="219">
        <f t="shared" si="2"/>
        <v>0</v>
      </c>
      <c r="T9" s="219">
        <f t="shared" si="2"/>
        <v>0.49</v>
      </c>
      <c r="U9" s="219">
        <f t="shared" si="2"/>
        <v>0.04</v>
      </c>
      <c r="V9" s="219">
        <f t="shared" si="2"/>
        <v>0.01</v>
      </c>
      <c r="W9" s="219">
        <f t="shared" si="2"/>
        <v>0</v>
      </c>
      <c r="X9" s="219">
        <f t="shared" si="2"/>
        <v>0</v>
      </c>
      <c r="Y9" s="219">
        <f t="shared" si="2"/>
        <v>0</v>
      </c>
      <c r="Z9" s="219">
        <f t="shared" si="2"/>
        <v>8.1499999999999986</v>
      </c>
      <c r="AA9" s="219">
        <f t="shared" si="2"/>
        <v>0.39</v>
      </c>
      <c r="AB9" s="219">
        <f t="shared" si="2"/>
        <v>0.02</v>
      </c>
      <c r="AC9" s="219">
        <f t="shared" si="2"/>
        <v>0.11</v>
      </c>
      <c r="AD9" s="219">
        <f t="shared" si="2"/>
        <v>6.0000000000000005E-2</v>
      </c>
      <c r="AE9" s="219">
        <f t="shared" si="2"/>
        <v>1.6900000000000002</v>
      </c>
      <c r="AF9" s="219">
        <f t="shared" si="2"/>
        <v>0.65</v>
      </c>
      <c r="AG9" s="219">
        <f t="shared" si="2"/>
        <v>0.2</v>
      </c>
    </row>
    <row r="10" spans="1:33">
      <c r="A10" s="191" t="s">
        <v>133</v>
      </c>
      <c r="B10" s="192" t="s">
        <v>502</v>
      </c>
      <c r="C10" s="192"/>
      <c r="D10" s="192"/>
      <c r="E10" s="187">
        <f t="shared" ref="E10:E25" si="3">SUM(F10:AG10)</f>
        <v>0.25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>
        <v>0.02</v>
      </c>
      <c r="R10" s="187">
        <v>0.02</v>
      </c>
      <c r="S10" s="187"/>
      <c r="T10" s="187"/>
      <c r="U10" s="187"/>
      <c r="V10" s="187"/>
      <c r="W10" s="187"/>
      <c r="X10" s="187"/>
      <c r="Y10" s="187"/>
      <c r="Z10" s="187"/>
      <c r="AA10" s="187">
        <v>0.21</v>
      </c>
      <c r="AB10" s="187"/>
      <c r="AC10" s="187"/>
      <c r="AD10" s="187"/>
      <c r="AE10" s="187"/>
      <c r="AF10" s="187"/>
      <c r="AG10" s="187"/>
    </row>
    <row r="11" spans="1:33">
      <c r="A11" s="191" t="s">
        <v>133</v>
      </c>
      <c r="B11" s="192" t="s">
        <v>523</v>
      </c>
      <c r="C11" s="192" t="s">
        <v>512</v>
      </c>
      <c r="D11" s="192"/>
      <c r="E11" s="187">
        <f t="shared" si="3"/>
        <v>3.6999999999999993</v>
      </c>
      <c r="F11" s="187"/>
      <c r="G11" s="187"/>
      <c r="H11" s="187">
        <v>0.99</v>
      </c>
      <c r="I11" s="187"/>
      <c r="J11" s="187">
        <v>0.54</v>
      </c>
      <c r="K11" s="187">
        <v>0.06</v>
      </c>
      <c r="L11" s="187">
        <v>0.5</v>
      </c>
      <c r="M11" s="187"/>
      <c r="N11" s="187"/>
      <c r="O11" s="187"/>
      <c r="P11" s="187"/>
      <c r="Q11" s="187"/>
      <c r="R11" s="187">
        <v>0.1</v>
      </c>
      <c r="S11" s="187"/>
      <c r="T11" s="187">
        <v>0.01</v>
      </c>
      <c r="U11" s="187">
        <v>0.01</v>
      </c>
      <c r="V11" s="187"/>
      <c r="W11" s="187"/>
      <c r="X11" s="187"/>
      <c r="Y11" s="187"/>
      <c r="Z11" s="187">
        <v>0.92</v>
      </c>
      <c r="AA11" s="187">
        <v>7.0000000000000007E-2</v>
      </c>
      <c r="AB11" s="187">
        <v>0.02</v>
      </c>
      <c r="AC11" s="187">
        <v>0.11</v>
      </c>
      <c r="AD11" s="187"/>
      <c r="AE11" s="187">
        <v>0.17</v>
      </c>
      <c r="AF11" s="187">
        <v>0.2</v>
      </c>
      <c r="AG11" s="187"/>
    </row>
    <row r="12" spans="1:33">
      <c r="A12" s="191" t="s">
        <v>133</v>
      </c>
      <c r="B12" s="192" t="s">
        <v>249</v>
      </c>
      <c r="C12" s="192" t="s">
        <v>503</v>
      </c>
      <c r="D12" s="192" t="s">
        <v>507</v>
      </c>
      <c r="E12" s="187">
        <f t="shared" si="3"/>
        <v>0.73</v>
      </c>
      <c r="F12" s="187"/>
      <c r="G12" s="187"/>
      <c r="H12" s="187">
        <v>0.01</v>
      </c>
      <c r="I12" s="187"/>
      <c r="J12" s="187">
        <v>0.1</v>
      </c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>
        <v>0.62</v>
      </c>
      <c r="AA12" s="187"/>
      <c r="AB12" s="187"/>
      <c r="AC12" s="187"/>
      <c r="AD12" s="187"/>
      <c r="AE12" s="187"/>
      <c r="AF12" s="187"/>
      <c r="AG12" s="187"/>
    </row>
    <row r="13" spans="1:33">
      <c r="A13" s="191" t="s">
        <v>133</v>
      </c>
      <c r="B13" s="192" t="s">
        <v>894</v>
      </c>
      <c r="C13" s="192" t="s">
        <v>504</v>
      </c>
      <c r="D13" s="192" t="s">
        <v>895</v>
      </c>
      <c r="E13" s="187">
        <f t="shared" si="3"/>
        <v>3.7800000000000002</v>
      </c>
      <c r="F13" s="187">
        <v>0.01</v>
      </c>
      <c r="G13" s="187"/>
      <c r="H13" s="187">
        <v>1.31</v>
      </c>
      <c r="I13" s="187"/>
      <c r="J13" s="187">
        <v>0.42</v>
      </c>
      <c r="K13" s="187"/>
      <c r="L13" s="187">
        <v>0.96</v>
      </c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>
        <v>0.88</v>
      </c>
      <c r="AA13" s="187"/>
      <c r="AB13" s="187"/>
      <c r="AC13" s="187"/>
      <c r="AD13" s="187"/>
      <c r="AE13" s="187">
        <v>0.16</v>
      </c>
      <c r="AF13" s="187">
        <v>0.04</v>
      </c>
      <c r="AG13" s="187"/>
    </row>
    <row r="14" spans="1:33">
      <c r="A14" s="191" t="s">
        <v>133</v>
      </c>
      <c r="B14" s="192" t="s">
        <v>250</v>
      </c>
      <c r="C14" s="192" t="s">
        <v>505</v>
      </c>
      <c r="D14" s="192" t="s">
        <v>506</v>
      </c>
      <c r="E14" s="187">
        <f t="shared" si="3"/>
        <v>0.47</v>
      </c>
      <c r="F14" s="187"/>
      <c r="G14" s="187"/>
      <c r="H14" s="187">
        <v>0.18</v>
      </c>
      <c r="I14" s="187"/>
      <c r="J14" s="187">
        <v>0.04</v>
      </c>
      <c r="K14" s="187"/>
      <c r="L14" s="187">
        <v>0.21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>
        <v>0.04</v>
      </c>
      <c r="AA14" s="187"/>
      <c r="AB14" s="187"/>
      <c r="AC14" s="187"/>
      <c r="AD14" s="187"/>
      <c r="AE14" s="187"/>
      <c r="AF14" s="187"/>
      <c r="AG14" s="187"/>
    </row>
    <row r="15" spans="1:33" ht="26.4">
      <c r="A15" s="191" t="s">
        <v>133</v>
      </c>
      <c r="B15" s="192" t="s">
        <v>251</v>
      </c>
      <c r="C15" s="201" t="s">
        <v>510</v>
      </c>
      <c r="D15" s="192" t="s">
        <v>507</v>
      </c>
      <c r="E15" s="187">
        <f t="shared" si="3"/>
        <v>0.89</v>
      </c>
      <c r="F15" s="187">
        <v>0.04</v>
      </c>
      <c r="G15" s="187"/>
      <c r="H15" s="187">
        <v>0.04</v>
      </c>
      <c r="I15" s="187"/>
      <c r="J15" s="187">
        <v>0.13</v>
      </c>
      <c r="K15" s="187"/>
      <c r="L15" s="187">
        <v>0.2</v>
      </c>
      <c r="M15" s="187"/>
      <c r="N15" s="187"/>
      <c r="O15" s="187"/>
      <c r="P15" s="187"/>
      <c r="Q15" s="187"/>
      <c r="R15" s="187">
        <v>0.03</v>
      </c>
      <c r="S15" s="187"/>
      <c r="T15" s="187">
        <v>0.03</v>
      </c>
      <c r="U15" s="187"/>
      <c r="V15" s="187"/>
      <c r="W15" s="187"/>
      <c r="X15" s="187"/>
      <c r="Y15" s="187"/>
      <c r="Z15" s="187">
        <v>0.32</v>
      </c>
      <c r="AA15" s="187"/>
      <c r="AB15" s="187"/>
      <c r="AC15" s="187"/>
      <c r="AD15" s="187"/>
      <c r="AE15" s="187"/>
      <c r="AF15" s="187">
        <v>0.1</v>
      </c>
      <c r="AG15" s="187"/>
    </row>
    <row r="16" spans="1:33">
      <c r="A16" s="191" t="s">
        <v>133</v>
      </c>
      <c r="B16" s="192" t="s">
        <v>252</v>
      </c>
      <c r="C16" s="192" t="s">
        <v>508</v>
      </c>
      <c r="D16" s="192" t="s">
        <v>509</v>
      </c>
      <c r="E16" s="187">
        <f t="shared" si="3"/>
        <v>0.13</v>
      </c>
      <c r="F16" s="187"/>
      <c r="G16" s="187"/>
      <c r="H16" s="187">
        <v>0.04</v>
      </c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>
        <v>0.08</v>
      </c>
      <c r="AA16" s="187"/>
      <c r="AB16" s="187"/>
      <c r="AC16" s="187"/>
      <c r="AD16" s="187">
        <v>0.01</v>
      </c>
      <c r="AE16" s="187"/>
      <c r="AF16" s="187"/>
      <c r="AG16" s="187"/>
    </row>
    <row r="17" spans="1:33">
      <c r="A17" s="191" t="s">
        <v>133</v>
      </c>
      <c r="B17" s="192" t="s">
        <v>253</v>
      </c>
      <c r="C17" s="192" t="s">
        <v>508</v>
      </c>
      <c r="D17" s="192" t="s">
        <v>507</v>
      </c>
      <c r="E17" s="187">
        <f t="shared" si="3"/>
        <v>0.11000000000000001</v>
      </c>
      <c r="F17" s="187"/>
      <c r="G17" s="187"/>
      <c r="H17" s="187"/>
      <c r="I17" s="187"/>
      <c r="J17" s="187">
        <v>0.01</v>
      </c>
      <c r="K17" s="187"/>
      <c r="L17" s="187"/>
      <c r="M17" s="187"/>
      <c r="N17" s="187"/>
      <c r="O17" s="187"/>
      <c r="P17" s="187"/>
      <c r="Q17" s="187"/>
      <c r="R17" s="187">
        <v>0.01</v>
      </c>
      <c r="S17" s="187"/>
      <c r="T17" s="187">
        <v>0.02</v>
      </c>
      <c r="U17" s="187"/>
      <c r="V17" s="187"/>
      <c r="W17" s="187"/>
      <c r="X17" s="187"/>
      <c r="Y17" s="187"/>
      <c r="Z17" s="187">
        <v>7.0000000000000007E-2</v>
      </c>
      <c r="AA17" s="187"/>
      <c r="AB17" s="187"/>
      <c r="AC17" s="187"/>
      <c r="AD17" s="187"/>
      <c r="AE17" s="187"/>
      <c r="AF17" s="187"/>
      <c r="AG17" s="187"/>
    </row>
    <row r="18" spans="1:33" ht="26.4">
      <c r="A18" s="191" t="s">
        <v>133</v>
      </c>
      <c r="B18" s="192" t="s">
        <v>254</v>
      </c>
      <c r="C18" s="201" t="s">
        <v>511</v>
      </c>
      <c r="D18" s="192"/>
      <c r="E18" s="187">
        <f t="shared" si="3"/>
        <v>0.63000000000000012</v>
      </c>
      <c r="F18" s="187"/>
      <c r="G18" s="187"/>
      <c r="H18" s="187"/>
      <c r="I18" s="187">
        <v>0.05</v>
      </c>
      <c r="J18" s="187">
        <v>0.2</v>
      </c>
      <c r="K18" s="187"/>
      <c r="L18" s="187"/>
      <c r="M18" s="187"/>
      <c r="N18" s="187"/>
      <c r="O18" s="187"/>
      <c r="P18" s="187"/>
      <c r="Q18" s="187"/>
      <c r="R18" s="187">
        <v>0.02</v>
      </c>
      <c r="S18" s="187"/>
      <c r="T18" s="187">
        <v>0.01</v>
      </c>
      <c r="U18" s="187"/>
      <c r="V18" s="187">
        <v>0.01</v>
      </c>
      <c r="W18" s="187"/>
      <c r="X18" s="187"/>
      <c r="Y18" s="187"/>
      <c r="Z18" s="187">
        <v>0.34</v>
      </c>
      <c r="AA18" s="187"/>
      <c r="AB18" s="187"/>
      <c r="AC18" s="187"/>
      <c r="AD18" s="187"/>
      <c r="AE18" s="187"/>
      <c r="AF18" s="187"/>
      <c r="AG18" s="187"/>
    </row>
    <row r="19" spans="1:33" s="197" customFormat="1">
      <c r="A19" s="194" t="s">
        <v>133</v>
      </c>
      <c r="B19" s="195" t="s">
        <v>255</v>
      </c>
      <c r="C19" s="195"/>
      <c r="D19" s="195"/>
      <c r="E19" s="187">
        <f t="shared" si="3"/>
        <v>0.09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0.03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>
        <v>0.05</v>
      </c>
      <c r="AA19" s="196">
        <v>0.01</v>
      </c>
      <c r="AB19" s="196"/>
      <c r="AC19" s="196"/>
      <c r="AD19" s="196"/>
      <c r="AE19" s="196"/>
      <c r="AF19" s="196"/>
      <c r="AG19" s="196"/>
    </row>
    <row r="20" spans="1:33">
      <c r="A20" s="194" t="s">
        <v>133</v>
      </c>
      <c r="B20" s="198" t="s">
        <v>515</v>
      </c>
      <c r="C20" s="192" t="s">
        <v>516</v>
      </c>
      <c r="D20" s="192" t="s">
        <v>507</v>
      </c>
      <c r="E20" s="187">
        <f t="shared" si="3"/>
        <v>0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ht="26.4">
      <c r="A21" s="194" t="s">
        <v>133</v>
      </c>
      <c r="B21" s="198" t="s">
        <v>517</v>
      </c>
      <c r="C21" s="201" t="s">
        <v>518</v>
      </c>
      <c r="D21" s="192" t="s">
        <v>507</v>
      </c>
      <c r="E21" s="187">
        <f t="shared" si="3"/>
        <v>0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3" s="197" customFormat="1">
      <c r="A22" s="194" t="s">
        <v>133</v>
      </c>
      <c r="B22" s="199" t="s">
        <v>513</v>
      </c>
      <c r="C22" s="195" t="s">
        <v>514</v>
      </c>
      <c r="D22" s="195"/>
      <c r="E22" s="187">
        <f t="shared" si="3"/>
        <v>0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</row>
    <row r="23" spans="1:33" s="197" customFormat="1">
      <c r="A23" s="194" t="s">
        <v>133</v>
      </c>
      <c r="B23" s="199" t="s">
        <v>519</v>
      </c>
      <c r="C23" s="195" t="s">
        <v>520</v>
      </c>
      <c r="D23" s="195" t="s">
        <v>521</v>
      </c>
      <c r="E23" s="187">
        <f t="shared" si="3"/>
        <v>0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</row>
    <row r="24" spans="1:33" ht="26.4">
      <c r="A24" s="194" t="s">
        <v>133</v>
      </c>
      <c r="B24" s="201" t="s">
        <v>248</v>
      </c>
      <c r="C24" s="192" t="s">
        <v>524</v>
      </c>
      <c r="D24" s="192"/>
      <c r="E24" s="187">
        <f t="shared" si="3"/>
        <v>24.130000000000003</v>
      </c>
      <c r="F24" s="187">
        <v>1.38</v>
      </c>
      <c r="G24" s="187"/>
      <c r="H24" s="187">
        <v>8.99</v>
      </c>
      <c r="I24" s="187">
        <v>0.03</v>
      </c>
      <c r="J24" s="187">
        <v>3.72</v>
      </c>
      <c r="K24" s="187"/>
      <c r="L24" s="187">
        <v>2.59</v>
      </c>
      <c r="M24" s="187">
        <v>0.13</v>
      </c>
      <c r="N24" s="187">
        <v>0.01</v>
      </c>
      <c r="O24" s="187"/>
      <c r="P24" s="187">
        <v>0.02</v>
      </c>
      <c r="Q24" s="187"/>
      <c r="R24" s="187">
        <v>0.16</v>
      </c>
      <c r="S24" s="187"/>
      <c r="T24" s="187">
        <v>0.42</v>
      </c>
      <c r="U24" s="187">
        <v>0.03</v>
      </c>
      <c r="V24" s="187"/>
      <c r="W24" s="187"/>
      <c r="X24" s="187"/>
      <c r="Y24" s="187"/>
      <c r="Z24" s="187">
        <v>4.83</v>
      </c>
      <c r="AA24" s="187">
        <v>0.1</v>
      </c>
      <c r="AB24" s="187"/>
      <c r="AC24" s="187"/>
      <c r="AD24" s="187">
        <v>0.05</v>
      </c>
      <c r="AE24" s="187">
        <v>1.36</v>
      </c>
      <c r="AF24" s="187">
        <v>0.31</v>
      </c>
      <c r="AG24" s="187"/>
    </row>
    <row r="25" spans="1:33" ht="26.4">
      <c r="A25" s="194" t="s">
        <v>133</v>
      </c>
      <c r="B25" s="201" t="s">
        <v>522</v>
      </c>
      <c r="C25" s="192"/>
      <c r="D25" s="192"/>
      <c r="E25" s="187">
        <f t="shared" si="3"/>
        <v>1.7</v>
      </c>
      <c r="F25" s="187"/>
      <c r="G25" s="187"/>
      <c r="H25" s="187"/>
      <c r="I25" s="187"/>
      <c r="J25" s="187"/>
      <c r="K25" s="187"/>
      <c r="L25" s="187">
        <v>1.5</v>
      </c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>
        <v>0.2</v>
      </c>
    </row>
    <row r="26" spans="1:33" s="190" customFormat="1" ht="13.8">
      <c r="A26" s="215" t="s">
        <v>1037</v>
      </c>
      <c r="B26" s="216" t="s">
        <v>231</v>
      </c>
      <c r="C26" s="217"/>
      <c r="D26" s="217"/>
      <c r="E26" s="219">
        <f>SUM(E27:E50)</f>
        <v>24.519999999999996</v>
      </c>
      <c r="F26" s="219">
        <f t="shared" ref="F26:AG26" si="4">SUM(F27:F50)</f>
        <v>1.45</v>
      </c>
      <c r="G26" s="219">
        <f t="shared" si="4"/>
        <v>0</v>
      </c>
      <c r="H26" s="219">
        <f t="shared" si="4"/>
        <v>4.2499999999999973</v>
      </c>
      <c r="I26" s="219">
        <f t="shared" si="4"/>
        <v>0.12</v>
      </c>
      <c r="J26" s="219">
        <f t="shared" si="4"/>
        <v>11.560000000000002</v>
      </c>
      <c r="K26" s="219">
        <f t="shared" si="4"/>
        <v>0</v>
      </c>
      <c r="L26" s="219">
        <f t="shared" si="4"/>
        <v>0.47000000000000003</v>
      </c>
      <c r="M26" s="219">
        <f t="shared" si="4"/>
        <v>0.05</v>
      </c>
      <c r="N26" s="219">
        <f t="shared" si="4"/>
        <v>0</v>
      </c>
      <c r="O26" s="219">
        <f t="shared" si="4"/>
        <v>0</v>
      </c>
      <c r="P26" s="219">
        <f t="shared" si="4"/>
        <v>0.06</v>
      </c>
      <c r="Q26" s="219">
        <f t="shared" si="4"/>
        <v>0.05</v>
      </c>
      <c r="R26" s="219">
        <f t="shared" si="4"/>
        <v>0.09</v>
      </c>
      <c r="S26" s="219">
        <f t="shared" si="4"/>
        <v>0</v>
      </c>
      <c r="T26" s="219">
        <f t="shared" si="4"/>
        <v>0.05</v>
      </c>
      <c r="U26" s="219">
        <f t="shared" si="4"/>
        <v>0</v>
      </c>
      <c r="V26" s="219">
        <f t="shared" si="4"/>
        <v>0</v>
      </c>
      <c r="W26" s="219">
        <f t="shared" si="4"/>
        <v>0</v>
      </c>
      <c r="X26" s="219">
        <f t="shared" si="4"/>
        <v>0</v>
      </c>
      <c r="Y26" s="219">
        <f t="shared" si="4"/>
        <v>4.7299999999999986</v>
      </c>
      <c r="Z26" s="219">
        <f t="shared" si="4"/>
        <v>0</v>
      </c>
      <c r="AA26" s="219">
        <f t="shared" si="4"/>
        <v>0.1</v>
      </c>
      <c r="AB26" s="219">
        <f t="shared" si="4"/>
        <v>0</v>
      </c>
      <c r="AC26" s="219">
        <f t="shared" si="4"/>
        <v>0.04</v>
      </c>
      <c r="AD26" s="219">
        <f t="shared" si="4"/>
        <v>0.04</v>
      </c>
      <c r="AE26" s="219">
        <f t="shared" si="4"/>
        <v>0.9</v>
      </c>
      <c r="AF26" s="219">
        <f t="shared" si="4"/>
        <v>0.36</v>
      </c>
      <c r="AG26" s="219">
        <f t="shared" si="4"/>
        <v>0.2</v>
      </c>
    </row>
    <row r="27" spans="1:33">
      <c r="A27" s="191" t="s">
        <v>13</v>
      </c>
      <c r="B27" s="200" t="s">
        <v>565</v>
      </c>
      <c r="C27" s="201" t="s">
        <v>566</v>
      </c>
      <c r="D27" s="201"/>
      <c r="E27" s="187">
        <f t="shared" ref="E27:E50" si="5">SUM(F27:AG27)</f>
        <v>1.52</v>
      </c>
      <c r="F27" s="187">
        <v>0.24</v>
      </c>
      <c r="G27" s="187"/>
      <c r="H27" s="187">
        <v>0.48</v>
      </c>
      <c r="I27" s="187"/>
      <c r="J27" s="187">
        <v>0.46</v>
      </c>
      <c r="K27" s="187"/>
      <c r="L27" s="187"/>
      <c r="M27" s="187"/>
      <c r="N27" s="187"/>
      <c r="O27" s="187"/>
      <c r="P27" s="187"/>
      <c r="Q27" s="187">
        <v>0.05</v>
      </c>
      <c r="R27" s="187"/>
      <c r="S27" s="187"/>
      <c r="T27" s="187"/>
      <c r="U27" s="187"/>
      <c r="V27" s="187"/>
      <c r="W27" s="187"/>
      <c r="X27" s="187"/>
      <c r="Y27" s="187">
        <v>0.28999999999999998</v>
      </c>
      <c r="Z27" s="187"/>
      <c r="AA27" s="187"/>
      <c r="AB27" s="187"/>
      <c r="AC27" s="187"/>
      <c r="AD27" s="187"/>
      <c r="AE27" s="187"/>
      <c r="AF27" s="187"/>
      <c r="AG27" s="187"/>
    </row>
    <row r="28" spans="1:33">
      <c r="A28" s="191" t="s">
        <v>13</v>
      </c>
      <c r="B28" s="192" t="s">
        <v>260</v>
      </c>
      <c r="C28" s="202" t="s">
        <v>582</v>
      </c>
      <c r="D28" s="202"/>
      <c r="E28" s="187">
        <f t="shared" si="5"/>
        <v>10.269999999999998</v>
      </c>
      <c r="F28" s="187">
        <v>0.19</v>
      </c>
      <c r="G28" s="187"/>
      <c r="H28" s="187">
        <v>0.84000000000000008</v>
      </c>
      <c r="I28" s="187">
        <v>7.0000000000000007E-2</v>
      </c>
      <c r="J28" s="187">
        <v>7.74</v>
      </c>
      <c r="K28" s="187"/>
      <c r="L28" s="187">
        <v>0.12</v>
      </c>
      <c r="M28" s="187">
        <v>0.02</v>
      </c>
      <c r="N28" s="187"/>
      <c r="O28" s="187"/>
      <c r="P28" s="187">
        <v>0.06</v>
      </c>
      <c r="Q28" s="187"/>
      <c r="R28" s="187">
        <v>0.01</v>
      </c>
      <c r="S28" s="187"/>
      <c r="T28" s="187">
        <v>0.04</v>
      </c>
      <c r="U28" s="187"/>
      <c r="V28" s="187"/>
      <c r="W28" s="187"/>
      <c r="X28" s="187"/>
      <c r="Y28" s="187">
        <v>0.63</v>
      </c>
      <c r="Z28" s="187"/>
      <c r="AA28" s="187">
        <v>0.08</v>
      </c>
      <c r="AB28" s="187"/>
      <c r="AC28" s="187">
        <v>0.04</v>
      </c>
      <c r="AD28" s="187">
        <v>0.03</v>
      </c>
      <c r="AE28" s="187">
        <v>0.24000000000000002</v>
      </c>
      <c r="AF28" s="187">
        <v>0.05</v>
      </c>
      <c r="AG28" s="187">
        <v>0.11</v>
      </c>
    </row>
    <row r="29" spans="1:33">
      <c r="A29" s="191" t="s">
        <v>13</v>
      </c>
      <c r="B29" s="192" t="s">
        <v>567</v>
      </c>
      <c r="C29" s="202" t="s">
        <v>568</v>
      </c>
      <c r="D29" s="202" t="s">
        <v>569</v>
      </c>
      <c r="E29" s="187">
        <f t="shared" si="5"/>
        <v>1.62</v>
      </c>
      <c r="F29" s="187"/>
      <c r="G29" s="187"/>
      <c r="H29" s="187">
        <v>0.17</v>
      </c>
      <c r="I29" s="187"/>
      <c r="J29" s="187">
        <v>0.21</v>
      </c>
      <c r="K29" s="187"/>
      <c r="L29" s="187"/>
      <c r="M29" s="187"/>
      <c r="N29" s="187"/>
      <c r="O29" s="187"/>
      <c r="P29" s="187"/>
      <c r="Q29" s="187"/>
      <c r="R29" s="187">
        <v>0.03</v>
      </c>
      <c r="S29" s="187"/>
      <c r="T29" s="187"/>
      <c r="U29" s="187"/>
      <c r="V29" s="187"/>
      <c r="W29" s="187"/>
      <c r="X29" s="187"/>
      <c r="Y29" s="187">
        <v>0.81</v>
      </c>
      <c r="Z29" s="187"/>
      <c r="AA29" s="187"/>
      <c r="AB29" s="187"/>
      <c r="AC29" s="187"/>
      <c r="AD29" s="187">
        <v>0.01</v>
      </c>
      <c r="AE29" s="187">
        <v>0.37</v>
      </c>
      <c r="AF29" s="187">
        <v>0.02</v>
      </c>
      <c r="AG29" s="187"/>
    </row>
    <row r="30" spans="1:33">
      <c r="A30" s="191" t="s">
        <v>13</v>
      </c>
      <c r="B30" s="192" t="s">
        <v>570</v>
      </c>
      <c r="C30" s="202" t="s">
        <v>613</v>
      </c>
      <c r="D30" s="202" t="s">
        <v>571</v>
      </c>
      <c r="E30" s="187">
        <f t="shared" si="5"/>
        <v>0.1</v>
      </c>
      <c r="F30" s="187"/>
      <c r="G30" s="187"/>
      <c r="H30" s="187">
        <v>0.04</v>
      </c>
      <c r="I30" s="187"/>
      <c r="J30" s="187">
        <v>0.03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>
        <v>0.03</v>
      </c>
      <c r="Z30" s="187"/>
      <c r="AA30" s="187"/>
      <c r="AB30" s="187"/>
      <c r="AC30" s="187"/>
      <c r="AD30" s="187"/>
      <c r="AE30" s="187"/>
      <c r="AF30" s="187"/>
      <c r="AG30" s="187"/>
    </row>
    <row r="31" spans="1:33">
      <c r="A31" s="191" t="s">
        <v>13</v>
      </c>
      <c r="B31" s="192" t="s">
        <v>572</v>
      </c>
      <c r="C31" s="202" t="s">
        <v>614</v>
      </c>
      <c r="D31" s="202"/>
      <c r="E31" s="187">
        <f t="shared" si="5"/>
        <v>0.11</v>
      </c>
      <c r="F31" s="187"/>
      <c r="G31" s="187"/>
      <c r="H31" s="187">
        <v>0.04</v>
      </c>
      <c r="I31" s="187"/>
      <c r="J31" s="187"/>
      <c r="K31" s="187"/>
      <c r="L31" s="187">
        <v>0.03</v>
      </c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>
        <v>0.03</v>
      </c>
      <c r="Z31" s="187"/>
      <c r="AA31" s="187"/>
      <c r="AB31" s="187"/>
      <c r="AC31" s="187"/>
      <c r="AD31" s="187"/>
      <c r="AE31" s="187"/>
      <c r="AF31" s="187">
        <v>0.01</v>
      </c>
      <c r="AG31" s="187"/>
    </row>
    <row r="32" spans="1:33">
      <c r="A32" s="191" t="s">
        <v>13</v>
      </c>
      <c r="B32" s="192" t="s">
        <v>259</v>
      </c>
      <c r="C32" s="202" t="s">
        <v>573</v>
      </c>
      <c r="D32" s="202" t="s">
        <v>579</v>
      </c>
      <c r="E32" s="187">
        <f t="shared" si="5"/>
        <v>0.1</v>
      </c>
      <c r="F32" s="187"/>
      <c r="G32" s="187"/>
      <c r="H32" s="187"/>
      <c r="I32" s="187"/>
      <c r="J32" s="187">
        <v>0.05</v>
      </c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>
        <v>0.05</v>
      </c>
      <c r="Z32" s="187"/>
      <c r="AA32" s="187"/>
      <c r="AB32" s="187"/>
      <c r="AC32" s="187"/>
      <c r="AD32" s="187"/>
      <c r="AE32" s="187"/>
      <c r="AF32" s="187"/>
      <c r="AG32" s="187"/>
    </row>
    <row r="33" spans="1:33">
      <c r="A33" s="191" t="s">
        <v>13</v>
      </c>
      <c r="B33" s="192" t="s">
        <v>574</v>
      </c>
      <c r="C33" s="202" t="s">
        <v>575</v>
      </c>
      <c r="D33" s="202" t="s">
        <v>578</v>
      </c>
      <c r="E33" s="187">
        <f t="shared" si="5"/>
        <v>0.67</v>
      </c>
      <c r="F33" s="187">
        <v>0.05</v>
      </c>
      <c r="G33" s="187"/>
      <c r="H33" s="187">
        <v>0.02</v>
      </c>
      <c r="I33" s="187"/>
      <c r="J33" s="187">
        <v>0.03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>
        <v>0.46</v>
      </c>
      <c r="Z33" s="187"/>
      <c r="AA33" s="187">
        <v>0.02</v>
      </c>
      <c r="AB33" s="187"/>
      <c r="AC33" s="187"/>
      <c r="AD33" s="187"/>
      <c r="AE33" s="187"/>
      <c r="AF33" s="187"/>
      <c r="AG33" s="187">
        <v>0.09</v>
      </c>
    </row>
    <row r="34" spans="1:33">
      <c r="A34" s="191" t="s">
        <v>13</v>
      </c>
      <c r="B34" s="192" t="s">
        <v>583</v>
      </c>
      <c r="C34" s="202" t="s">
        <v>584</v>
      </c>
      <c r="D34" s="202" t="s">
        <v>507</v>
      </c>
      <c r="E34" s="187">
        <f t="shared" si="5"/>
        <v>0.93000000000000016</v>
      </c>
      <c r="F34" s="187">
        <v>0.19</v>
      </c>
      <c r="G34" s="187"/>
      <c r="H34" s="187">
        <v>0.62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>
        <v>7.0000000000000007E-2</v>
      </c>
      <c r="Z34" s="187"/>
      <c r="AA34" s="187"/>
      <c r="AB34" s="187"/>
      <c r="AC34" s="187"/>
      <c r="AD34" s="187"/>
      <c r="AE34" s="187"/>
      <c r="AF34" s="187">
        <v>0.05</v>
      </c>
      <c r="AG34" s="187"/>
    </row>
    <row r="35" spans="1:33" ht="26.4">
      <c r="A35" s="191" t="s">
        <v>13</v>
      </c>
      <c r="B35" s="201" t="s">
        <v>434</v>
      </c>
      <c r="C35" s="202" t="s">
        <v>576</v>
      </c>
      <c r="D35" s="202" t="s">
        <v>580</v>
      </c>
      <c r="E35" s="187">
        <f t="shared" si="5"/>
        <v>0.4</v>
      </c>
      <c r="F35" s="187"/>
      <c r="G35" s="187"/>
      <c r="H35" s="187">
        <v>0.03</v>
      </c>
      <c r="I35" s="187"/>
      <c r="J35" s="187">
        <v>0.15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>
        <v>0.22</v>
      </c>
      <c r="Z35" s="187"/>
      <c r="AA35" s="187"/>
      <c r="AB35" s="187"/>
      <c r="AC35" s="187"/>
      <c r="AD35" s="187"/>
      <c r="AE35" s="187"/>
      <c r="AF35" s="187"/>
      <c r="AG35" s="187"/>
    </row>
    <row r="36" spans="1:33">
      <c r="A36" s="191" t="s">
        <v>13</v>
      </c>
      <c r="B36" s="192" t="s">
        <v>577</v>
      </c>
      <c r="C36" s="202"/>
      <c r="D36" s="202"/>
      <c r="E36" s="187">
        <f t="shared" si="5"/>
        <v>4.37</v>
      </c>
      <c r="F36" s="187">
        <v>0.34</v>
      </c>
      <c r="G36" s="187"/>
      <c r="H36" s="187">
        <v>1.7</v>
      </c>
      <c r="I36" s="187"/>
      <c r="J36" s="187">
        <v>0.65</v>
      </c>
      <c r="K36" s="187"/>
      <c r="L36" s="187">
        <v>0.28000000000000003</v>
      </c>
      <c r="M36" s="187">
        <v>0.03</v>
      </c>
      <c r="N36" s="187"/>
      <c r="O36" s="187"/>
      <c r="P36" s="187"/>
      <c r="Q36" s="187"/>
      <c r="R36" s="187">
        <v>0.04</v>
      </c>
      <c r="S36" s="187"/>
      <c r="T36" s="187"/>
      <c r="U36" s="187"/>
      <c r="V36" s="187"/>
      <c r="W36" s="187"/>
      <c r="X36" s="187"/>
      <c r="Y36" s="187">
        <v>1.1299999999999999</v>
      </c>
      <c r="Z36" s="187"/>
      <c r="AA36" s="187"/>
      <c r="AB36" s="187"/>
      <c r="AC36" s="187"/>
      <c r="AD36" s="187"/>
      <c r="AE36" s="187">
        <v>0.12</v>
      </c>
      <c r="AF36" s="187">
        <v>0.08</v>
      </c>
      <c r="AG36" s="187"/>
    </row>
    <row r="37" spans="1:33" ht="26.4">
      <c r="A37" s="191" t="s">
        <v>13</v>
      </c>
      <c r="B37" s="201" t="s">
        <v>585</v>
      </c>
      <c r="C37" s="202" t="s">
        <v>587</v>
      </c>
      <c r="D37" s="202" t="s">
        <v>586</v>
      </c>
      <c r="E37" s="187">
        <f t="shared" si="5"/>
        <v>1.45</v>
      </c>
      <c r="F37" s="187">
        <v>0.23</v>
      </c>
      <c r="G37" s="187"/>
      <c r="H37" s="187">
        <v>0.05</v>
      </c>
      <c r="I37" s="187">
        <v>0.01</v>
      </c>
      <c r="J37" s="187">
        <v>0.78</v>
      </c>
      <c r="K37" s="187"/>
      <c r="L37" s="187"/>
      <c r="M37" s="187"/>
      <c r="N37" s="187"/>
      <c r="O37" s="187"/>
      <c r="P37" s="187"/>
      <c r="Q37" s="187"/>
      <c r="R37" s="187">
        <v>0.01</v>
      </c>
      <c r="S37" s="187"/>
      <c r="T37" s="187"/>
      <c r="U37" s="187"/>
      <c r="V37" s="187"/>
      <c r="W37" s="187"/>
      <c r="X37" s="187"/>
      <c r="Y37" s="187">
        <v>0.22</v>
      </c>
      <c r="Z37" s="187"/>
      <c r="AA37" s="187"/>
      <c r="AB37" s="187"/>
      <c r="AC37" s="187"/>
      <c r="AD37" s="187"/>
      <c r="AE37" s="187"/>
      <c r="AF37" s="187">
        <v>0.15</v>
      </c>
      <c r="AG37" s="187"/>
    </row>
    <row r="38" spans="1:33">
      <c r="A38" s="191" t="s">
        <v>13</v>
      </c>
      <c r="B38" s="192" t="s">
        <v>588</v>
      </c>
      <c r="C38" s="202" t="s">
        <v>589</v>
      </c>
      <c r="D38" s="202" t="s">
        <v>578</v>
      </c>
      <c r="E38" s="187">
        <f t="shared" si="5"/>
        <v>0.33999999999999997</v>
      </c>
      <c r="F38" s="187"/>
      <c r="G38" s="187"/>
      <c r="H38" s="187"/>
      <c r="I38" s="187">
        <v>0.01</v>
      </c>
      <c r="J38" s="187">
        <v>0.12</v>
      </c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>
        <v>0.21</v>
      </c>
      <c r="Z38" s="187"/>
      <c r="AA38" s="187"/>
      <c r="AB38" s="187"/>
      <c r="AC38" s="187"/>
      <c r="AD38" s="187"/>
      <c r="AE38" s="187"/>
      <c r="AF38" s="187"/>
      <c r="AG38" s="187"/>
    </row>
    <row r="39" spans="1:33">
      <c r="A39" s="191" t="s">
        <v>13</v>
      </c>
      <c r="B39" s="201" t="s">
        <v>591</v>
      </c>
      <c r="C39" s="202" t="s">
        <v>592</v>
      </c>
      <c r="D39" s="202" t="s">
        <v>578</v>
      </c>
      <c r="E39" s="187">
        <f t="shared" si="5"/>
        <v>0.41000000000000003</v>
      </c>
      <c r="F39" s="187"/>
      <c r="G39" s="187"/>
      <c r="H39" s="187"/>
      <c r="I39" s="187"/>
      <c r="J39" s="187">
        <v>0.3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>
        <v>0.01</v>
      </c>
      <c r="U39" s="187"/>
      <c r="V39" s="187"/>
      <c r="W39" s="187"/>
      <c r="X39" s="187"/>
      <c r="Y39" s="187">
        <v>0.1</v>
      </c>
      <c r="Z39" s="187"/>
      <c r="AA39" s="187"/>
      <c r="AB39" s="187"/>
      <c r="AC39" s="187"/>
      <c r="AD39" s="187"/>
      <c r="AE39" s="187"/>
      <c r="AF39" s="187"/>
      <c r="AG39" s="187"/>
    </row>
    <row r="40" spans="1:33" ht="26.4">
      <c r="A40" s="191" t="s">
        <v>13</v>
      </c>
      <c r="B40" s="192" t="s">
        <v>593</v>
      </c>
      <c r="C40" s="202" t="s">
        <v>594</v>
      </c>
      <c r="D40" s="202" t="s">
        <v>595</v>
      </c>
      <c r="E40" s="187">
        <f t="shared" si="5"/>
        <v>0.14000000000000001</v>
      </c>
      <c r="F40" s="187">
        <v>0.01</v>
      </c>
      <c r="G40" s="187"/>
      <c r="H40" s="187">
        <v>0.02</v>
      </c>
      <c r="I40" s="187"/>
      <c r="J40" s="187">
        <v>0.03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>
        <v>0.08</v>
      </c>
      <c r="Z40" s="187"/>
      <c r="AA40" s="187"/>
      <c r="AB40" s="187"/>
      <c r="AC40" s="187"/>
      <c r="AD40" s="187"/>
      <c r="AE40" s="187"/>
      <c r="AF40" s="187"/>
      <c r="AG40" s="187"/>
    </row>
    <row r="41" spans="1:33">
      <c r="A41" s="191" t="s">
        <v>13</v>
      </c>
      <c r="B41" s="192" t="s">
        <v>596</v>
      </c>
      <c r="C41" s="202" t="s">
        <v>598</v>
      </c>
      <c r="D41" s="202" t="s">
        <v>597</v>
      </c>
      <c r="E41" s="187">
        <f t="shared" si="5"/>
        <v>0.04</v>
      </c>
      <c r="F41" s="187"/>
      <c r="G41" s="187"/>
      <c r="H41" s="187"/>
      <c r="I41" s="187"/>
      <c r="J41" s="187">
        <v>0.01</v>
      </c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>
        <v>0.03</v>
      </c>
      <c r="Z41" s="187"/>
      <c r="AA41" s="187"/>
      <c r="AB41" s="187"/>
      <c r="AC41" s="187"/>
      <c r="AD41" s="187"/>
      <c r="AE41" s="187"/>
      <c r="AF41" s="187"/>
      <c r="AG41" s="187"/>
    </row>
    <row r="42" spans="1:33">
      <c r="A42" s="191" t="s">
        <v>13</v>
      </c>
      <c r="B42" s="192" t="s">
        <v>599</v>
      </c>
      <c r="C42" s="202" t="s">
        <v>590</v>
      </c>
      <c r="D42" s="202" t="s">
        <v>578</v>
      </c>
      <c r="E42" s="187">
        <f t="shared" si="5"/>
        <v>0.4</v>
      </c>
      <c r="F42" s="187"/>
      <c r="G42" s="187"/>
      <c r="H42" s="187">
        <v>0.05</v>
      </c>
      <c r="I42" s="187"/>
      <c r="J42" s="187">
        <v>0.26</v>
      </c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>
        <v>0.09</v>
      </c>
      <c r="Z42" s="187"/>
      <c r="AA42" s="187"/>
      <c r="AB42" s="187"/>
      <c r="AC42" s="187"/>
      <c r="AD42" s="187"/>
      <c r="AE42" s="187"/>
      <c r="AF42" s="187"/>
      <c r="AG42" s="187"/>
    </row>
    <row r="43" spans="1:33">
      <c r="A43" s="191" t="s">
        <v>13</v>
      </c>
      <c r="B43" s="201" t="s">
        <v>435</v>
      </c>
      <c r="C43" s="202" t="s">
        <v>581</v>
      </c>
      <c r="D43" s="202" t="s">
        <v>578</v>
      </c>
      <c r="E43" s="187">
        <f t="shared" si="5"/>
        <v>0.1</v>
      </c>
      <c r="F43" s="187"/>
      <c r="G43" s="187"/>
      <c r="H43" s="187">
        <v>0.05</v>
      </c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>
        <v>0.05</v>
      </c>
      <c r="Z43" s="187"/>
      <c r="AA43" s="187"/>
      <c r="AB43" s="187"/>
      <c r="AC43" s="187"/>
      <c r="AD43" s="187"/>
      <c r="AE43" s="187"/>
      <c r="AF43" s="187"/>
      <c r="AG43" s="187"/>
    </row>
    <row r="44" spans="1:33">
      <c r="A44" s="191" t="s">
        <v>13</v>
      </c>
      <c r="B44" s="192" t="s">
        <v>600</v>
      </c>
      <c r="C44" s="202" t="s">
        <v>601</v>
      </c>
      <c r="D44" s="202" t="s">
        <v>578</v>
      </c>
      <c r="E44" s="187">
        <f t="shared" si="5"/>
        <v>0.14000000000000001</v>
      </c>
      <c r="F44" s="187"/>
      <c r="G44" s="187"/>
      <c r="H44" s="187"/>
      <c r="I44" s="187"/>
      <c r="J44" s="187">
        <v>0.05</v>
      </c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>
        <v>0.09</v>
      </c>
      <c r="Z44" s="187"/>
      <c r="AA44" s="187"/>
      <c r="AB44" s="187"/>
      <c r="AC44" s="187"/>
      <c r="AD44" s="187"/>
      <c r="AE44" s="187"/>
      <c r="AF44" s="187"/>
      <c r="AG44" s="187"/>
    </row>
    <row r="45" spans="1:33">
      <c r="A45" s="191" t="s">
        <v>13</v>
      </c>
      <c r="B45" s="201" t="s">
        <v>602</v>
      </c>
      <c r="C45" s="202" t="s">
        <v>603</v>
      </c>
      <c r="D45" s="202" t="s">
        <v>604</v>
      </c>
      <c r="E45" s="187">
        <f t="shared" si="5"/>
        <v>0.16</v>
      </c>
      <c r="F45" s="187">
        <v>0.04</v>
      </c>
      <c r="G45" s="187"/>
      <c r="H45" s="187">
        <v>0.02</v>
      </c>
      <c r="I45" s="187"/>
      <c r="J45" s="187">
        <v>0.09</v>
      </c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>
        <v>0.01</v>
      </c>
      <c r="Z45" s="187"/>
      <c r="AA45" s="187"/>
      <c r="AB45" s="187"/>
      <c r="AC45" s="187"/>
      <c r="AD45" s="187"/>
      <c r="AE45" s="187"/>
      <c r="AF45" s="187"/>
      <c r="AG45" s="187"/>
    </row>
    <row r="46" spans="1:33">
      <c r="A46" s="191" t="s">
        <v>13</v>
      </c>
      <c r="B46" s="201" t="s">
        <v>606</v>
      </c>
      <c r="C46" s="202" t="s">
        <v>607</v>
      </c>
      <c r="D46" s="202" t="s">
        <v>597</v>
      </c>
      <c r="E46" s="187">
        <f t="shared" si="5"/>
        <v>0.22</v>
      </c>
      <c r="F46" s="187">
        <v>0.13</v>
      </c>
      <c r="G46" s="187"/>
      <c r="H46" s="187">
        <v>0.01</v>
      </c>
      <c r="I46" s="187"/>
      <c r="J46" s="187">
        <v>0.06</v>
      </c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>
        <v>0.02</v>
      </c>
      <c r="Z46" s="187"/>
      <c r="AA46" s="187"/>
      <c r="AB46" s="187"/>
      <c r="AC46" s="187"/>
      <c r="AD46" s="187"/>
      <c r="AE46" s="187"/>
      <c r="AF46" s="187"/>
      <c r="AG46" s="187"/>
    </row>
    <row r="47" spans="1:33">
      <c r="A47" s="191" t="s">
        <v>13</v>
      </c>
      <c r="B47" s="201" t="s">
        <v>605</v>
      </c>
      <c r="C47" s="202" t="s">
        <v>608</v>
      </c>
      <c r="D47" s="202" t="s">
        <v>597</v>
      </c>
      <c r="E47" s="187">
        <f t="shared" si="5"/>
        <v>0.11</v>
      </c>
      <c r="F47" s="187"/>
      <c r="G47" s="187"/>
      <c r="H47" s="187"/>
      <c r="I47" s="187"/>
      <c r="J47" s="187">
        <v>0.03</v>
      </c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>
        <v>0.08</v>
      </c>
      <c r="Z47" s="187"/>
      <c r="AA47" s="187"/>
      <c r="AB47" s="187"/>
      <c r="AC47" s="187"/>
      <c r="AD47" s="187"/>
      <c r="AE47" s="187"/>
      <c r="AF47" s="187"/>
      <c r="AG47" s="187"/>
    </row>
    <row r="48" spans="1:33">
      <c r="A48" s="191" t="s">
        <v>13</v>
      </c>
      <c r="B48" s="192" t="s">
        <v>609</v>
      </c>
      <c r="C48" s="202" t="s">
        <v>610</v>
      </c>
      <c r="D48" s="202" t="s">
        <v>597</v>
      </c>
      <c r="E48" s="187">
        <f t="shared" si="5"/>
        <v>0.12000000000000001</v>
      </c>
      <c r="F48" s="187">
        <v>0.01</v>
      </c>
      <c r="G48" s="187"/>
      <c r="H48" s="187">
        <v>0.01</v>
      </c>
      <c r="I48" s="187"/>
      <c r="J48" s="187">
        <v>0.08</v>
      </c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>
        <v>0.02</v>
      </c>
      <c r="Z48" s="187"/>
      <c r="AA48" s="187"/>
      <c r="AB48" s="187"/>
      <c r="AC48" s="187"/>
      <c r="AD48" s="187"/>
      <c r="AE48" s="187"/>
      <c r="AF48" s="187"/>
      <c r="AG48" s="187"/>
    </row>
    <row r="49" spans="1:33">
      <c r="A49" s="191" t="s">
        <v>13</v>
      </c>
      <c r="B49" s="192" t="s">
        <v>611</v>
      </c>
      <c r="C49" s="202"/>
      <c r="D49" s="202"/>
      <c r="E49" s="187">
        <f t="shared" si="5"/>
        <v>0.28000000000000003</v>
      </c>
      <c r="F49" s="187"/>
      <c r="G49" s="187"/>
      <c r="H49" s="187">
        <v>0.04</v>
      </c>
      <c r="I49" s="187">
        <v>0.03</v>
      </c>
      <c r="J49" s="187">
        <v>0.05</v>
      </c>
      <c r="K49" s="187"/>
      <c r="L49" s="187">
        <v>0.04</v>
      </c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>
        <v>0.12</v>
      </c>
      <c r="AF49" s="187"/>
      <c r="AG49" s="187"/>
    </row>
    <row r="50" spans="1:33">
      <c r="A50" s="191" t="s">
        <v>13</v>
      </c>
      <c r="B50" s="192" t="s">
        <v>612</v>
      </c>
      <c r="C50" s="202"/>
      <c r="D50" s="202"/>
      <c r="E50" s="187">
        <f t="shared" si="5"/>
        <v>0.52</v>
      </c>
      <c r="F50" s="187">
        <v>0.02</v>
      </c>
      <c r="G50" s="187"/>
      <c r="H50" s="187">
        <v>0.06</v>
      </c>
      <c r="I50" s="187"/>
      <c r="J50" s="187">
        <v>0.38</v>
      </c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>
        <v>0.01</v>
      </c>
      <c r="Z50" s="187"/>
      <c r="AA50" s="187"/>
      <c r="AB50" s="187"/>
      <c r="AC50" s="187"/>
      <c r="AD50" s="187"/>
      <c r="AE50" s="187">
        <v>0.05</v>
      </c>
      <c r="AF50" s="187"/>
      <c r="AG50" s="187"/>
    </row>
    <row r="51" spans="1:33" s="190" customFormat="1" ht="13.8">
      <c r="A51" s="215" t="s">
        <v>1037</v>
      </c>
      <c r="B51" s="216" t="s">
        <v>232</v>
      </c>
      <c r="C51" s="217"/>
      <c r="D51" s="217"/>
      <c r="E51" s="219">
        <f>SUM(E52:E73)</f>
        <v>14.929999999999998</v>
      </c>
      <c r="F51" s="219">
        <f t="shared" ref="F51:AG51" si="6">SUM(F52:F73)</f>
        <v>0.02</v>
      </c>
      <c r="G51" s="219">
        <f t="shared" si="6"/>
        <v>0</v>
      </c>
      <c r="H51" s="219">
        <f t="shared" si="6"/>
        <v>1.08</v>
      </c>
      <c r="I51" s="219">
        <f t="shared" si="6"/>
        <v>1.5499999999999998</v>
      </c>
      <c r="J51" s="219">
        <f t="shared" si="6"/>
        <v>1.29</v>
      </c>
      <c r="K51" s="219">
        <f t="shared" si="6"/>
        <v>1.19</v>
      </c>
      <c r="L51" s="219">
        <f t="shared" si="6"/>
        <v>4.67</v>
      </c>
      <c r="M51" s="219">
        <f t="shared" si="6"/>
        <v>0</v>
      </c>
      <c r="N51" s="219">
        <f t="shared" si="6"/>
        <v>0</v>
      </c>
      <c r="O51" s="219">
        <f t="shared" si="6"/>
        <v>0</v>
      </c>
      <c r="P51" s="219">
        <f t="shared" si="6"/>
        <v>0</v>
      </c>
      <c r="Q51" s="219">
        <f t="shared" si="6"/>
        <v>0</v>
      </c>
      <c r="R51" s="219">
        <f t="shared" si="6"/>
        <v>0.28000000000000003</v>
      </c>
      <c r="S51" s="219">
        <f t="shared" si="6"/>
        <v>0</v>
      </c>
      <c r="T51" s="219">
        <f t="shared" si="6"/>
        <v>0.08</v>
      </c>
      <c r="U51" s="219">
        <f t="shared" si="6"/>
        <v>0.18</v>
      </c>
      <c r="V51" s="219">
        <f t="shared" si="6"/>
        <v>0</v>
      </c>
      <c r="W51" s="219">
        <f t="shared" si="6"/>
        <v>0</v>
      </c>
      <c r="X51" s="219">
        <f t="shared" si="6"/>
        <v>0</v>
      </c>
      <c r="Y51" s="219">
        <f t="shared" si="6"/>
        <v>1.9400000000000002</v>
      </c>
      <c r="Z51" s="219">
        <f t="shared" si="6"/>
        <v>0</v>
      </c>
      <c r="AA51" s="219">
        <f t="shared" si="6"/>
        <v>0</v>
      </c>
      <c r="AB51" s="219">
        <f t="shared" si="6"/>
        <v>0</v>
      </c>
      <c r="AC51" s="219">
        <f t="shared" si="6"/>
        <v>0.01</v>
      </c>
      <c r="AD51" s="219">
        <f t="shared" si="6"/>
        <v>0.04</v>
      </c>
      <c r="AE51" s="219">
        <f t="shared" si="6"/>
        <v>0.09</v>
      </c>
      <c r="AF51" s="219">
        <f t="shared" si="6"/>
        <v>0.15</v>
      </c>
      <c r="AG51" s="219">
        <f t="shared" si="6"/>
        <v>2.36</v>
      </c>
    </row>
    <row r="52" spans="1:33">
      <c r="A52" s="191" t="s">
        <v>133</v>
      </c>
      <c r="B52" s="192" t="s">
        <v>281</v>
      </c>
      <c r="C52" s="192"/>
      <c r="D52" s="192"/>
      <c r="E52" s="187">
        <f t="shared" ref="E52:E73" si="7">SUM(F52:AG52)</f>
        <v>0.11</v>
      </c>
      <c r="F52" s="187"/>
      <c r="G52" s="187"/>
      <c r="H52" s="187"/>
      <c r="I52" s="187"/>
      <c r="J52" s="187">
        <v>0.02</v>
      </c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>
        <v>0.09</v>
      </c>
      <c r="Z52" s="187"/>
      <c r="AA52" s="187"/>
      <c r="AB52" s="187"/>
      <c r="AC52" s="187"/>
      <c r="AD52" s="187"/>
      <c r="AE52" s="187"/>
      <c r="AF52" s="187"/>
      <c r="AG52" s="187"/>
    </row>
    <row r="53" spans="1:33">
      <c r="A53" s="191" t="s">
        <v>133</v>
      </c>
      <c r="B53" s="192" t="s">
        <v>277</v>
      </c>
      <c r="C53" s="192" t="s">
        <v>637</v>
      </c>
      <c r="D53" s="192" t="s">
        <v>638</v>
      </c>
      <c r="E53" s="187">
        <f t="shared" si="7"/>
        <v>1.1099999999999999</v>
      </c>
      <c r="F53" s="187"/>
      <c r="G53" s="187"/>
      <c r="H53" s="187"/>
      <c r="I53" s="187">
        <v>0.17</v>
      </c>
      <c r="J53" s="187"/>
      <c r="K53" s="187">
        <v>0.43</v>
      </c>
      <c r="L53" s="187">
        <v>0.34</v>
      </c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>
        <v>0.17</v>
      </c>
    </row>
    <row r="54" spans="1:33" ht="26.4">
      <c r="A54" s="191" t="s">
        <v>133</v>
      </c>
      <c r="B54" s="201" t="s">
        <v>278</v>
      </c>
      <c r="C54" s="192" t="s">
        <v>640</v>
      </c>
      <c r="D54" s="192" t="s">
        <v>642</v>
      </c>
      <c r="E54" s="187">
        <f t="shared" si="7"/>
        <v>1.79</v>
      </c>
      <c r="F54" s="187"/>
      <c r="G54" s="187"/>
      <c r="H54" s="187"/>
      <c r="I54" s="187">
        <v>0.86</v>
      </c>
      <c r="J54" s="187"/>
      <c r="K54" s="187">
        <v>0.19</v>
      </c>
      <c r="L54" s="187">
        <v>0.68</v>
      </c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>
        <v>0.02</v>
      </c>
      <c r="AF54" s="187"/>
      <c r="AG54" s="187">
        <v>0.04</v>
      </c>
    </row>
    <row r="55" spans="1:33" ht="26.4">
      <c r="A55" s="191" t="s">
        <v>133</v>
      </c>
      <c r="B55" s="192" t="s">
        <v>424</v>
      </c>
      <c r="C55" s="201" t="s">
        <v>639</v>
      </c>
      <c r="D55" s="192" t="s">
        <v>597</v>
      </c>
      <c r="E55" s="187">
        <f t="shared" si="7"/>
        <v>0.88</v>
      </c>
      <c r="F55" s="187"/>
      <c r="G55" s="187"/>
      <c r="H55" s="187">
        <v>0.24</v>
      </c>
      <c r="I55" s="187"/>
      <c r="J55" s="187"/>
      <c r="K55" s="187"/>
      <c r="L55" s="187">
        <v>0.49</v>
      </c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>
        <v>0.15</v>
      </c>
    </row>
    <row r="56" spans="1:33" ht="26.4">
      <c r="A56" s="191" t="s">
        <v>133</v>
      </c>
      <c r="B56" s="192" t="s">
        <v>279</v>
      </c>
      <c r="C56" s="201" t="s">
        <v>641</v>
      </c>
      <c r="D56" s="192" t="s">
        <v>597</v>
      </c>
      <c r="E56" s="187">
        <f t="shared" si="7"/>
        <v>0.62</v>
      </c>
      <c r="F56" s="187"/>
      <c r="G56" s="187"/>
      <c r="H56" s="187"/>
      <c r="I56" s="187">
        <v>0.2</v>
      </c>
      <c r="J56" s="187"/>
      <c r="K56" s="187">
        <v>0.41</v>
      </c>
      <c r="L56" s="187">
        <v>0.01</v>
      </c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</row>
    <row r="57" spans="1:33">
      <c r="A57" s="191" t="s">
        <v>133</v>
      </c>
      <c r="B57" s="192" t="s">
        <v>280</v>
      </c>
      <c r="C57" s="192" t="s">
        <v>643</v>
      </c>
      <c r="D57" s="192" t="s">
        <v>579</v>
      </c>
      <c r="E57" s="187">
        <f t="shared" si="7"/>
        <v>0.11</v>
      </c>
      <c r="F57" s="187"/>
      <c r="G57" s="187"/>
      <c r="H57" s="187"/>
      <c r="I57" s="187"/>
      <c r="J57" s="187"/>
      <c r="K57" s="187"/>
      <c r="L57" s="187">
        <v>0.11</v>
      </c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</row>
    <row r="58" spans="1:33">
      <c r="A58" s="191" t="s">
        <v>133</v>
      </c>
      <c r="B58" s="192" t="s">
        <v>423</v>
      </c>
      <c r="C58" s="192" t="s">
        <v>644</v>
      </c>
      <c r="D58" s="192" t="s">
        <v>597</v>
      </c>
      <c r="E58" s="187">
        <f t="shared" si="7"/>
        <v>1.04</v>
      </c>
      <c r="F58" s="187"/>
      <c r="G58" s="187"/>
      <c r="H58" s="187">
        <v>0.09</v>
      </c>
      <c r="I58" s="187">
        <v>0.16</v>
      </c>
      <c r="J58" s="187">
        <v>0.08</v>
      </c>
      <c r="K58" s="187">
        <v>0.16</v>
      </c>
      <c r="L58" s="187">
        <v>0.54</v>
      </c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>
        <v>0.01</v>
      </c>
      <c r="AF58" s="187"/>
      <c r="AG58" s="187"/>
    </row>
    <row r="59" spans="1:33">
      <c r="A59" s="191" t="s">
        <v>133</v>
      </c>
      <c r="B59" s="192" t="s">
        <v>282</v>
      </c>
      <c r="C59" s="192" t="s">
        <v>644</v>
      </c>
      <c r="D59" s="192" t="s">
        <v>597</v>
      </c>
      <c r="E59" s="187">
        <f t="shared" si="7"/>
        <v>0.29000000000000004</v>
      </c>
      <c r="F59" s="187"/>
      <c r="G59" s="187"/>
      <c r="H59" s="187"/>
      <c r="I59" s="187"/>
      <c r="J59" s="187">
        <v>0.22</v>
      </c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>
        <v>7.0000000000000007E-2</v>
      </c>
      <c r="Z59" s="187"/>
      <c r="AA59" s="187"/>
      <c r="AB59" s="187"/>
      <c r="AC59" s="187"/>
      <c r="AD59" s="187"/>
      <c r="AE59" s="187"/>
      <c r="AF59" s="187"/>
      <c r="AG59" s="187"/>
    </row>
    <row r="60" spans="1:33">
      <c r="A60" s="191" t="s">
        <v>133</v>
      </c>
      <c r="B60" s="192" t="s">
        <v>283</v>
      </c>
      <c r="C60" s="192" t="s">
        <v>645</v>
      </c>
      <c r="D60" s="192"/>
      <c r="E60" s="187">
        <f t="shared" si="7"/>
        <v>0.48999999999999994</v>
      </c>
      <c r="F60" s="187"/>
      <c r="G60" s="187"/>
      <c r="H60" s="187"/>
      <c r="I60" s="187"/>
      <c r="J60" s="187"/>
      <c r="K60" s="187"/>
      <c r="L60" s="187">
        <v>0.03</v>
      </c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>
        <v>0.42</v>
      </c>
      <c r="Z60" s="187"/>
      <c r="AA60" s="187"/>
      <c r="AB60" s="187"/>
      <c r="AC60" s="187"/>
      <c r="AD60" s="187">
        <v>0.04</v>
      </c>
      <c r="AE60" s="187"/>
      <c r="AF60" s="187"/>
      <c r="AG60" s="187"/>
    </row>
    <row r="61" spans="1:33">
      <c r="A61" s="191" t="s">
        <v>133</v>
      </c>
      <c r="B61" s="192" t="s">
        <v>646</v>
      </c>
      <c r="C61" s="192" t="s">
        <v>647</v>
      </c>
      <c r="D61" s="192"/>
      <c r="E61" s="187">
        <f t="shared" si="7"/>
        <v>0.87</v>
      </c>
      <c r="F61" s="187"/>
      <c r="G61" s="187"/>
      <c r="H61" s="187">
        <v>7.0000000000000007E-2</v>
      </c>
      <c r="I61" s="187"/>
      <c r="J61" s="187">
        <v>0.18</v>
      </c>
      <c r="K61" s="187"/>
      <c r="L61" s="187"/>
      <c r="M61" s="187"/>
      <c r="N61" s="187"/>
      <c r="O61" s="187"/>
      <c r="P61" s="187"/>
      <c r="Q61" s="187"/>
      <c r="R61" s="187">
        <v>7.0000000000000007E-2</v>
      </c>
      <c r="S61" s="187"/>
      <c r="T61" s="187"/>
      <c r="U61" s="187"/>
      <c r="V61" s="187"/>
      <c r="W61" s="187"/>
      <c r="X61" s="187"/>
      <c r="Y61" s="187">
        <v>0.44</v>
      </c>
      <c r="Z61" s="187"/>
      <c r="AA61" s="187"/>
      <c r="AB61" s="187"/>
      <c r="AC61" s="187"/>
      <c r="AD61" s="187"/>
      <c r="AE61" s="187"/>
      <c r="AF61" s="187">
        <v>0.11</v>
      </c>
      <c r="AG61" s="187"/>
    </row>
    <row r="62" spans="1:33">
      <c r="A62" s="191" t="s">
        <v>133</v>
      </c>
      <c r="B62" s="192" t="s">
        <v>284</v>
      </c>
      <c r="C62" s="192" t="s">
        <v>648</v>
      </c>
      <c r="D62" s="192"/>
      <c r="E62" s="187">
        <f t="shared" si="7"/>
        <v>0.08</v>
      </c>
      <c r="F62" s="187"/>
      <c r="G62" s="187"/>
      <c r="H62" s="187"/>
      <c r="I62" s="187"/>
      <c r="J62" s="187"/>
      <c r="K62" s="187"/>
      <c r="L62" s="187">
        <v>7.0000000000000007E-2</v>
      </c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>
        <v>0.01</v>
      </c>
      <c r="AD62" s="187"/>
      <c r="AE62" s="187"/>
      <c r="AF62" s="187"/>
      <c r="AG62" s="187"/>
    </row>
    <row r="63" spans="1:33">
      <c r="A63" s="191" t="s">
        <v>133</v>
      </c>
      <c r="B63" s="192" t="s">
        <v>270</v>
      </c>
      <c r="C63" s="192"/>
      <c r="D63" s="192"/>
      <c r="E63" s="187">
        <f t="shared" si="7"/>
        <v>0.27</v>
      </c>
      <c r="F63" s="187"/>
      <c r="G63" s="187"/>
      <c r="H63" s="187">
        <v>0.06</v>
      </c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>
        <v>0.21</v>
      </c>
      <c r="Z63" s="187"/>
      <c r="AA63" s="187"/>
      <c r="AB63" s="187"/>
      <c r="AC63" s="187"/>
      <c r="AD63" s="187"/>
      <c r="AE63" s="187"/>
      <c r="AF63" s="187"/>
      <c r="AG63" s="187"/>
    </row>
    <row r="64" spans="1:33">
      <c r="A64" s="191" t="s">
        <v>133</v>
      </c>
      <c r="B64" s="192" t="s">
        <v>271</v>
      </c>
      <c r="C64" s="192"/>
      <c r="D64" s="192"/>
      <c r="E64" s="187">
        <f t="shared" si="7"/>
        <v>0.05</v>
      </c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>
        <v>0.05</v>
      </c>
      <c r="Z64" s="187"/>
      <c r="AA64" s="187"/>
      <c r="AB64" s="187"/>
      <c r="AC64" s="187"/>
      <c r="AD64" s="187"/>
      <c r="AE64" s="187"/>
      <c r="AF64" s="187"/>
      <c r="AG64" s="187"/>
    </row>
    <row r="65" spans="1:33">
      <c r="A65" s="191" t="s">
        <v>133</v>
      </c>
      <c r="B65" s="192" t="s">
        <v>650</v>
      </c>
      <c r="C65" s="192"/>
      <c r="D65" s="192"/>
      <c r="E65" s="187">
        <f t="shared" si="7"/>
        <v>0.04</v>
      </c>
      <c r="F65" s="187"/>
      <c r="G65" s="187"/>
      <c r="H65" s="187">
        <v>0.02</v>
      </c>
      <c r="I65" s="187">
        <v>0.01</v>
      </c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>
        <v>0.01</v>
      </c>
      <c r="Z65" s="187"/>
      <c r="AA65" s="187"/>
      <c r="AB65" s="187"/>
      <c r="AC65" s="187"/>
      <c r="AD65" s="187"/>
      <c r="AE65" s="187"/>
      <c r="AF65" s="187"/>
      <c r="AG65" s="187"/>
    </row>
    <row r="66" spans="1:33">
      <c r="A66" s="191" t="s">
        <v>133</v>
      </c>
      <c r="B66" s="192" t="s">
        <v>272</v>
      </c>
      <c r="C66" s="192"/>
      <c r="D66" s="192"/>
      <c r="E66" s="187">
        <f t="shared" si="7"/>
        <v>7.0000000000000007E-2</v>
      </c>
      <c r="F66" s="187"/>
      <c r="G66" s="187"/>
      <c r="H66" s="187">
        <v>0.02</v>
      </c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>
        <v>0.05</v>
      </c>
      <c r="Z66" s="187"/>
      <c r="AA66" s="187"/>
      <c r="AB66" s="187"/>
      <c r="AC66" s="187"/>
      <c r="AD66" s="187"/>
      <c r="AE66" s="187"/>
      <c r="AF66" s="187"/>
      <c r="AG66" s="187"/>
    </row>
    <row r="67" spans="1:33">
      <c r="A67" s="191" t="s">
        <v>133</v>
      </c>
      <c r="B67" s="192" t="s">
        <v>285</v>
      </c>
      <c r="C67" s="192" t="s">
        <v>649</v>
      </c>
      <c r="D67" s="192"/>
      <c r="E67" s="187">
        <f t="shared" si="7"/>
        <v>1.3500000000000003</v>
      </c>
      <c r="F67" s="187"/>
      <c r="G67" s="187"/>
      <c r="H67" s="187">
        <v>0.38</v>
      </c>
      <c r="I67" s="187">
        <v>0.15</v>
      </c>
      <c r="J67" s="187">
        <v>0.25</v>
      </c>
      <c r="K67" s="187"/>
      <c r="L67" s="187">
        <v>0.31</v>
      </c>
      <c r="M67" s="187"/>
      <c r="N67" s="187"/>
      <c r="O67" s="187"/>
      <c r="P67" s="187"/>
      <c r="Q67" s="187"/>
      <c r="R67" s="187">
        <v>7.0000000000000007E-2</v>
      </c>
      <c r="S67" s="187"/>
      <c r="T67" s="187">
        <v>0.01</v>
      </c>
      <c r="U67" s="187"/>
      <c r="V67" s="187"/>
      <c r="W67" s="187"/>
      <c r="X67" s="187"/>
      <c r="Y67" s="187">
        <v>0.11</v>
      </c>
      <c r="Z67" s="187"/>
      <c r="AA67" s="187"/>
      <c r="AB67" s="187"/>
      <c r="AC67" s="187"/>
      <c r="AD67" s="187"/>
      <c r="AE67" s="187">
        <v>0.03</v>
      </c>
      <c r="AF67" s="187">
        <v>0.04</v>
      </c>
      <c r="AG67" s="187"/>
    </row>
    <row r="68" spans="1:33">
      <c r="A68" s="191" t="s">
        <v>133</v>
      </c>
      <c r="B68" s="192" t="s">
        <v>651</v>
      </c>
      <c r="C68" s="192"/>
      <c r="D68" s="192"/>
      <c r="E68" s="187">
        <f t="shared" si="7"/>
        <v>0.02</v>
      </c>
      <c r="F68" s="187"/>
      <c r="G68" s="187"/>
      <c r="H68" s="187">
        <v>0.01</v>
      </c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>
        <v>0.01</v>
      </c>
      <c r="Z68" s="187"/>
      <c r="AA68" s="187"/>
      <c r="AB68" s="187"/>
      <c r="AC68" s="187"/>
      <c r="AD68" s="187"/>
      <c r="AE68" s="187"/>
      <c r="AF68" s="187"/>
      <c r="AG68" s="187"/>
    </row>
    <row r="69" spans="1:33">
      <c r="A69" s="191" t="s">
        <v>133</v>
      </c>
      <c r="B69" s="192" t="s">
        <v>273</v>
      </c>
      <c r="C69" s="192"/>
      <c r="D69" s="192"/>
      <c r="E69" s="187">
        <f t="shared" si="7"/>
        <v>0.2</v>
      </c>
      <c r="F69" s="187"/>
      <c r="G69" s="187"/>
      <c r="H69" s="187">
        <v>0.02</v>
      </c>
      <c r="I69" s="187"/>
      <c r="J69" s="187"/>
      <c r="K69" s="187"/>
      <c r="L69" s="187">
        <v>0.06</v>
      </c>
      <c r="M69" s="187"/>
      <c r="N69" s="187"/>
      <c r="O69" s="187"/>
      <c r="P69" s="187"/>
      <c r="Q69" s="187"/>
      <c r="R69" s="187">
        <v>0.04</v>
      </c>
      <c r="S69" s="187"/>
      <c r="T69" s="187"/>
      <c r="U69" s="187"/>
      <c r="V69" s="187"/>
      <c r="W69" s="187"/>
      <c r="X69" s="187"/>
      <c r="Y69" s="187">
        <v>0.08</v>
      </c>
      <c r="Z69" s="187"/>
      <c r="AA69" s="187"/>
      <c r="AB69" s="187"/>
      <c r="AC69" s="187"/>
      <c r="AD69" s="187"/>
      <c r="AE69" s="187"/>
      <c r="AF69" s="187"/>
      <c r="AG69" s="187"/>
    </row>
    <row r="70" spans="1:33">
      <c r="A70" s="191" t="s">
        <v>133</v>
      </c>
      <c r="B70" s="192" t="s">
        <v>274</v>
      </c>
      <c r="C70" s="192"/>
      <c r="D70" s="192"/>
      <c r="E70" s="187">
        <f t="shared" si="7"/>
        <v>0.67</v>
      </c>
      <c r="F70" s="187">
        <v>0.02</v>
      </c>
      <c r="G70" s="187"/>
      <c r="H70" s="187">
        <v>0.08</v>
      </c>
      <c r="I70" s="187"/>
      <c r="J70" s="187">
        <v>0.41</v>
      </c>
      <c r="K70" s="187"/>
      <c r="L70" s="187">
        <v>0.01</v>
      </c>
      <c r="M70" s="187"/>
      <c r="N70" s="187"/>
      <c r="O70" s="187"/>
      <c r="P70" s="187"/>
      <c r="Q70" s="187"/>
      <c r="R70" s="187">
        <v>0.01</v>
      </c>
      <c r="S70" s="187"/>
      <c r="T70" s="187"/>
      <c r="U70" s="187"/>
      <c r="V70" s="187"/>
      <c r="W70" s="187"/>
      <c r="X70" s="187"/>
      <c r="Y70" s="187">
        <v>0.12</v>
      </c>
      <c r="Z70" s="187"/>
      <c r="AA70" s="187"/>
      <c r="AB70" s="187"/>
      <c r="AC70" s="187"/>
      <c r="AD70" s="187"/>
      <c r="AE70" s="187">
        <v>0.02</v>
      </c>
      <c r="AF70" s="187"/>
      <c r="AG70" s="187"/>
    </row>
    <row r="71" spans="1:33">
      <c r="A71" s="191" t="s">
        <v>133</v>
      </c>
      <c r="B71" s="192" t="s">
        <v>275</v>
      </c>
      <c r="C71" s="192"/>
      <c r="D71" s="192"/>
      <c r="E71" s="187">
        <f t="shared" si="7"/>
        <v>0.34</v>
      </c>
      <c r="F71" s="187"/>
      <c r="G71" s="187"/>
      <c r="H71" s="187">
        <v>0.09</v>
      </c>
      <c r="I71" s="187"/>
      <c r="J71" s="187">
        <v>0.01</v>
      </c>
      <c r="K71" s="187"/>
      <c r="L71" s="187">
        <v>0.02</v>
      </c>
      <c r="M71" s="187"/>
      <c r="N71" s="187"/>
      <c r="O71" s="187"/>
      <c r="P71" s="187"/>
      <c r="Q71" s="187"/>
      <c r="R71" s="187">
        <v>0.01</v>
      </c>
      <c r="S71" s="187"/>
      <c r="T71" s="187"/>
      <c r="U71" s="187"/>
      <c r="V71" s="187"/>
      <c r="W71" s="187"/>
      <c r="X71" s="187"/>
      <c r="Y71" s="187">
        <v>0.2</v>
      </c>
      <c r="Z71" s="187"/>
      <c r="AA71" s="187"/>
      <c r="AB71" s="187"/>
      <c r="AC71" s="187"/>
      <c r="AD71" s="187"/>
      <c r="AE71" s="187">
        <v>0.01</v>
      </c>
      <c r="AF71" s="187"/>
      <c r="AG71" s="187"/>
    </row>
    <row r="72" spans="1:33">
      <c r="A72" s="191" t="s">
        <v>133</v>
      </c>
      <c r="B72" s="192" t="s">
        <v>276</v>
      </c>
      <c r="C72" s="192"/>
      <c r="D72" s="192"/>
      <c r="E72" s="187">
        <f t="shared" si="7"/>
        <v>0.53</v>
      </c>
      <c r="F72" s="187"/>
      <c r="G72" s="187"/>
      <c r="H72" s="187"/>
      <c r="I72" s="187"/>
      <c r="J72" s="187">
        <v>0.12</v>
      </c>
      <c r="K72" s="187"/>
      <c r="L72" s="187"/>
      <c r="M72" s="187"/>
      <c r="N72" s="187"/>
      <c r="O72" s="187"/>
      <c r="P72" s="187"/>
      <c r="Q72" s="187"/>
      <c r="R72" s="187">
        <v>0.08</v>
      </c>
      <c r="S72" s="187"/>
      <c r="T72" s="187">
        <v>7.0000000000000007E-2</v>
      </c>
      <c r="U72" s="187">
        <v>0.18</v>
      </c>
      <c r="V72" s="187"/>
      <c r="W72" s="187"/>
      <c r="X72" s="187"/>
      <c r="Y72" s="187">
        <v>0.08</v>
      </c>
      <c r="Z72" s="187"/>
      <c r="AA72" s="187"/>
      <c r="AB72" s="187"/>
      <c r="AC72" s="187"/>
      <c r="AD72" s="187"/>
      <c r="AE72" s="187"/>
      <c r="AF72" s="187"/>
      <c r="AG72" s="187"/>
    </row>
    <row r="73" spans="1:33">
      <c r="A73" s="191" t="s">
        <v>133</v>
      </c>
      <c r="B73" s="192" t="s">
        <v>836</v>
      </c>
      <c r="C73" s="192" t="s">
        <v>653</v>
      </c>
      <c r="D73" s="192"/>
      <c r="E73" s="187">
        <f t="shared" si="7"/>
        <v>4</v>
      </c>
      <c r="F73" s="187"/>
      <c r="G73" s="187"/>
      <c r="H73" s="187"/>
      <c r="I73" s="187"/>
      <c r="J73" s="187"/>
      <c r="K73" s="187"/>
      <c r="L73" s="187">
        <v>2</v>
      </c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>
        <v>2</v>
      </c>
    </row>
    <row r="74" spans="1:33" s="190" customFormat="1" ht="13.8">
      <c r="A74" s="215" t="s">
        <v>1037</v>
      </c>
      <c r="B74" s="216" t="s">
        <v>233</v>
      </c>
      <c r="C74" s="217"/>
      <c r="D74" s="217"/>
      <c r="E74" s="219">
        <f>SUM(E75:E100)</f>
        <v>25.060000000000002</v>
      </c>
      <c r="F74" s="219">
        <f t="shared" ref="F74:AG74" si="8">SUM(F75:F100)</f>
        <v>1.34</v>
      </c>
      <c r="G74" s="219">
        <f t="shared" si="8"/>
        <v>0</v>
      </c>
      <c r="H74" s="219">
        <f t="shared" si="8"/>
        <v>2.8500000000000005</v>
      </c>
      <c r="I74" s="219">
        <f t="shared" si="8"/>
        <v>0</v>
      </c>
      <c r="J74" s="219">
        <f t="shared" si="8"/>
        <v>4.58</v>
      </c>
      <c r="K74" s="219">
        <f t="shared" si="8"/>
        <v>0</v>
      </c>
      <c r="L74" s="219">
        <f t="shared" si="8"/>
        <v>5.5600000000000005</v>
      </c>
      <c r="M74" s="219">
        <f t="shared" si="8"/>
        <v>0.18</v>
      </c>
      <c r="N74" s="219">
        <f t="shared" si="8"/>
        <v>0</v>
      </c>
      <c r="O74" s="219">
        <f t="shared" si="8"/>
        <v>0</v>
      </c>
      <c r="P74" s="219">
        <f t="shared" si="8"/>
        <v>0</v>
      </c>
      <c r="Q74" s="219">
        <f t="shared" si="8"/>
        <v>0</v>
      </c>
      <c r="R74" s="219">
        <f t="shared" si="8"/>
        <v>0.13</v>
      </c>
      <c r="S74" s="219">
        <f t="shared" si="8"/>
        <v>0.03</v>
      </c>
      <c r="T74" s="219">
        <f t="shared" si="8"/>
        <v>0.06</v>
      </c>
      <c r="U74" s="219">
        <f t="shared" si="8"/>
        <v>0</v>
      </c>
      <c r="V74" s="219">
        <f t="shared" si="8"/>
        <v>0</v>
      </c>
      <c r="W74" s="219">
        <f t="shared" si="8"/>
        <v>0</v>
      </c>
      <c r="X74" s="219">
        <f t="shared" si="8"/>
        <v>0.03</v>
      </c>
      <c r="Y74" s="219">
        <f t="shared" si="8"/>
        <v>8.2099999999999991</v>
      </c>
      <c r="Z74" s="219">
        <f t="shared" si="8"/>
        <v>0</v>
      </c>
      <c r="AA74" s="219">
        <f t="shared" si="8"/>
        <v>0</v>
      </c>
      <c r="AB74" s="219">
        <f t="shared" si="8"/>
        <v>0</v>
      </c>
      <c r="AC74" s="219">
        <f t="shared" si="8"/>
        <v>0.21</v>
      </c>
      <c r="AD74" s="219">
        <f t="shared" si="8"/>
        <v>0.02</v>
      </c>
      <c r="AE74" s="219">
        <f t="shared" si="8"/>
        <v>1.1100000000000001</v>
      </c>
      <c r="AF74" s="219">
        <f t="shared" si="8"/>
        <v>0.71</v>
      </c>
      <c r="AG74" s="219">
        <f t="shared" si="8"/>
        <v>0.04</v>
      </c>
    </row>
    <row r="75" spans="1:33">
      <c r="A75" s="191" t="s">
        <v>133</v>
      </c>
      <c r="B75" s="192" t="s">
        <v>657</v>
      </c>
      <c r="C75" s="192" t="s">
        <v>658</v>
      </c>
      <c r="D75" s="192" t="s">
        <v>569</v>
      </c>
      <c r="E75" s="187">
        <f t="shared" ref="E75:E100" si="9">SUM(F75:AG75)</f>
        <v>0.42</v>
      </c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>
        <v>0.18</v>
      </c>
      <c r="Z75" s="187"/>
      <c r="AA75" s="187"/>
      <c r="AB75" s="187"/>
      <c r="AC75" s="187"/>
      <c r="AD75" s="187"/>
      <c r="AE75" s="187">
        <v>0.24</v>
      </c>
      <c r="AF75" s="187"/>
      <c r="AG75" s="187"/>
    </row>
    <row r="76" spans="1:33">
      <c r="A76" s="191" t="s">
        <v>133</v>
      </c>
      <c r="B76" s="192" t="s">
        <v>659</v>
      </c>
      <c r="C76" s="192" t="s">
        <v>660</v>
      </c>
      <c r="D76" s="192" t="s">
        <v>661</v>
      </c>
      <c r="E76" s="187">
        <f t="shared" si="9"/>
        <v>2.93</v>
      </c>
      <c r="F76" s="187">
        <v>0.15</v>
      </c>
      <c r="G76" s="187"/>
      <c r="H76" s="187">
        <v>0.06</v>
      </c>
      <c r="I76" s="187"/>
      <c r="J76" s="187">
        <v>0.28999999999999998</v>
      </c>
      <c r="K76" s="187"/>
      <c r="L76" s="187">
        <v>7.0000000000000007E-2</v>
      </c>
      <c r="M76" s="187">
        <v>0.08</v>
      </c>
      <c r="N76" s="187"/>
      <c r="O76" s="187"/>
      <c r="P76" s="187"/>
      <c r="Q76" s="187"/>
      <c r="R76" s="187"/>
      <c r="S76" s="187"/>
      <c r="T76" s="187">
        <v>0.03</v>
      </c>
      <c r="U76" s="187"/>
      <c r="V76" s="187"/>
      <c r="W76" s="187"/>
      <c r="X76" s="187"/>
      <c r="Y76" s="187">
        <v>2.11</v>
      </c>
      <c r="Z76" s="187"/>
      <c r="AA76" s="187"/>
      <c r="AB76" s="187"/>
      <c r="AC76" s="187"/>
      <c r="AD76" s="187">
        <v>0.02</v>
      </c>
      <c r="AE76" s="187">
        <v>0.12</v>
      </c>
      <c r="AF76" s="187"/>
      <c r="AG76" s="187"/>
    </row>
    <row r="77" spans="1:33" ht="26.4">
      <c r="A77" s="191" t="s">
        <v>133</v>
      </c>
      <c r="B77" s="201" t="s">
        <v>442</v>
      </c>
      <c r="C77" s="192"/>
      <c r="D77" s="192"/>
      <c r="E77" s="187">
        <f t="shared" si="9"/>
        <v>0.08</v>
      </c>
      <c r="F77" s="187">
        <v>0.01</v>
      </c>
      <c r="G77" s="187"/>
      <c r="H77" s="187">
        <v>0.01</v>
      </c>
      <c r="I77" s="187"/>
      <c r="J77" s="187">
        <v>0.02</v>
      </c>
      <c r="K77" s="187"/>
      <c r="L77" s="187"/>
      <c r="M77" s="187">
        <v>0.01</v>
      </c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>
        <v>0.03</v>
      </c>
      <c r="Z77" s="187"/>
      <c r="AA77" s="187"/>
      <c r="AB77" s="187"/>
      <c r="AC77" s="187"/>
      <c r="AD77" s="187"/>
      <c r="AE77" s="187"/>
      <c r="AF77" s="187"/>
      <c r="AG77" s="187"/>
    </row>
    <row r="78" spans="1:33">
      <c r="A78" s="191" t="s">
        <v>133</v>
      </c>
      <c r="B78" s="192" t="s">
        <v>666</v>
      </c>
      <c r="C78" s="192" t="s">
        <v>667</v>
      </c>
      <c r="D78" s="192"/>
      <c r="E78" s="187">
        <f t="shared" si="9"/>
        <v>0.33</v>
      </c>
      <c r="F78" s="187"/>
      <c r="G78" s="187"/>
      <c r="H78" s="187">
        <v>0.11</v>
      </c>
      <c r="I78" s="187"/>
      <c r="J78" s="187">
        <v>0.04</v>
      </c>
      <c r="K78" s="187"/>
      <c r="L78" s="187">
        <v>0.13</v>
      </c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>
        <v>0.05</v>
      </c>
      <c r="AG78" s="187"/>
    </row>
    <row r="79" spans="1:33">
      <c r="A79" s="191" t="s">
        <v>133</v>
      </c>
      <c r="B79" s="192" t="s">
        <v>662</v>
      </c>
      <c r="C79" s="192" t="s">
        <v>663</v>
      </c>
      <c r="D79" s="192"/>
      <c r="E79" s="187">
        <f t="shared" si="9"/>
        <v>0.55000000000000004</v>
      </c>
      <c r="F79" s="187"/>
      <c r="G79" s="187"/>
      <c r="H79" s="187">
        <v>0.18</v>
      </c>
      <c r="I79" s="187"/>
      <c r="J79" s="187">
        <v>0.26</v>
      </c>
      <c r="K79" s="187"/>
      <c r="L79" s="187"/>
      <c r="M79" s="187"/>
      <c r="N79" s="187"/>
      <c r="O79" s="187"/>
      <c r="P79" s="187"/>
      <c r="Q79" s="187"/>
      <c r="R79" s="187">
        <v>0.02</v>
      </c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>
        <v>0.06</v>
      </c>
      <c r="AF79" s="187">
        <v>0.03</v>
      </c>
      <c r="AG79" s="187"/>
    </row>
    <row r="80" spans="1:33">
      <c r="A80" s="191" t="s">
        <v>133</v>
      </c>
      <c r="B80" s="192" t="s">
        <v>380</v>
      </c>
      <c r="C80" s="192"/>
      <c r="D80" s="192"/>
      <c r="E80" s="187">
        <f t="shared" si="9"/>
        <v>0.5</v>
      </c>
      <c r="F80" s="187"/>
      <c r="G80" s="187"/>
      <c r="H80" s="187"/>
      <c r="I80" s="187"/>
      <c r="J80" s="187">
        <v>0.03</v>
      </c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>
        <v>0.47</v>
      </c>
      <c r="Z80" s="187"/>
      <c r="AA80" s="187"/>
      <c r="AB80" s="187"/>
      <c r="AC80" s="187"/>
      <c r="AD80" s="187"/>
      <c r="AE80" s="187"/>
      <c r="AF80" s="187"/>
      <c r="AG80" s="187"/>
    </row>
    <row r="81" spans="1:33">
      <c r="A81" s="191" t="s">
        <v>133</v>
      </c>
      <c r="B81" s="192" t="s">
        <v>320</v>
      </c>
      <c r="C81" s="192" t="s">
        <v>676</v>
      </c>
      <c r="D81" s="192"/>
      <c r="E81" s="187">
        <f t="shared" si="9"/>
        <v>0.03</v>
      </c>
      <c r="F81" s="187">
        <v>0.01</v>
      </c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>
        <v>0.02</v>
      </c>
      <c r="AG81" s="187"/>
    </row>
    <row r="82" spans="1:33">
      <c r="A82" s="191" t="s">
        <v>133</v>
      </c>
      <c r="B82" s="192" t="s">
        <v>377</v>
      </c>
      <c r="C82" s="192"/>
      <c r="D82" s="192"/>
      <c r="E82" s="187">
        <f t="shared" si="9"/>
        <v>0.29000000000000004</v>
      </c>
      <c r="F82" s="187"/>
      <c r="G82" s="187"/>
      <c r="H82" s="187">
        <v>0.11</v>
      </c>
      <c r="I82" s="187"/>
      <c r="J82" s="187">
        <v>0.15</v>
      </c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>
        <v>0.03</v>
      </c>
      <c r="Y82" s="187"/>
      <c r="Z82" s="187"/>
      <c r="AA82" s="187"/>
      <c r="AB82" s="187"/>
      <c r="AC82" s="187"/>
      <c r="AD82" s="187"/>
      <c r="AE82" s="187"/>
      <c r="AF82" s="187"/>
      <c r="AG82" s="187"/>
    </row>
    <row r="83" spans="1:33">
      <c r="A83" s="191" t="s">
        <v>133</v>
      </c>
      <c r="B83" s="192" t="s">
        <v>378</v>
      </c>
      <c r="C83" s="192" t="s">
        <v>673</v>
      </c>
      <c r="D83" s="192" t="s">
        <v>578</v>
      </c>
      <c r="E83" s="187">
        <f t="shared" si="9"/>
        <v>0.36</v>
      </c>
      <c r="F83" s="187"/>
      <c r="G83" s="187"/>
      <c r="H83" s="187"/>
      <c r="I83" s="187"/>
      <c r="J83" s="187">
        <v>0.25</v>
      </c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>
        <v>0.11</v>
      </c>
      <c r="Z83" s="187"/>
      <c r="AA83" s="187"/>
      <c r="AB83" s="187"/>
      <c r="AC83" s="187"/>
      <c r="AD83" s="187"/>
      <c r="AE83" s="187"/>
      <c r="AF83" s="187"/>
      <c r="AG83" s="187"/>
    </row>
    <row r="84" spans="1:33">
      <c r="A84" s="191" t="s">
        <v>133</v>
      </c>
      <c r="B84" s="192" t="s">
        <v>379</v>
      </c>
      <c r="C84" s="192" t="s">
        <v>679</v>
      </c>
      <c r="D84" s="192" t="s">
        <v>597</v>
      </c>
      <c r="E84" s="187">
        <f t="shared" si="9"/>
        <v>0.97</v>
      </c>
      <c r="F84" s="187"/>
      <c r="G84" s="187"/>
      <c r="H84" s="187">
        <v>0.28999999999999998</v>
      </c>
      <c r="I84" s="187"/>
      <c r="J84" s="187">
        <v>0.2</v>
      </c>
      <c r="K84" s="187"/>
      <c r="L84" s="187">
        <v>0.08</v>
      </c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>
        <v>0.31</v>
      </c>
      <c r="Z84" s="187"/>
      <c r="AA84" s="187"/>
      <c r="AB84" s="187"/>
      <c r="AC84" s="187"/>
      <c r="AD84" s="187"/>
      <c r="AE84" s="187"/>
      <c r="AF84" s="187">
        <v>0.06</v>
      </c>
      <c r="AG84" s="187">
        <v>0.03</v>
      </c>
    </row>
    <row r="85" spans="1:33">
      <c r="A85" s="191" t="s">
        <v>133</v>
      </c>
      <c r="B85" s="192" t="s">
        <v>672</v>
      </c>
      <c r="C85" s="192" t="s">
        <v>671</v>
      </c>
      <c r="D85" s="192" t="s">
        <v>578</v>
      </c>
      <c r="E85" s="187">
        <f t="shared" si="9"/>
        <v>0.54</v>
      </c>
      <c r="F85" s="187">
        <v>0.04</v>
      </c>
      <c r="G85" s="187"/>
      <c r="H85" s="187">
        <v>0.08</v>
      </c>
      <c r="I85" s="187"/>
      <c r="J85" s="187">
        <v>0.26</v>
      </c>
      <c r="K85" s="187"/>
      <c r="L85" s="187"/>
      <c r="M85" s="187"/>
      <c r="N85" s="187"/>
      <c r="O85" s="187"/>
      <c r="P85" s="187"/>
      <c r="Q85" s="187"/>
      <c r="R85" s="187">
        <v>0.01</v>
      </c>
      <c r="S85" s="187"/>
      <c r="T85" s="187"/>
      <c r="U85" s="187"/>
      <c r="V85" s="187"/>
      <c r="W85" s="187"/>
      <c r="X85" s="187"/>
      <c r="Y85" s="187">
        <v>0.13</v>
      </c>
      <c r="Z85" s="187"/>
      <c r="AA85" s="187"/>
      <c r="AB85" s="187"/>
      <c r="AC85" s="187"/>
      <c r="AD85" s="187"/>
      <c r="AE85" s="187">
        <v>0.01</v>
      </c>
      <c r="AF85" s="187">
        <v>0.01</v>
      </c>
      <c r="AG85" s="187"/>
    </row>
    <row r="86" spans="1:33">
      <c r="A86" s="191" t="s">
        <v>133</v>
      </c>
      <c r="B86" s="192" t="s">
        <v>381</v>
      </c>
      <c r="C86" s="192" t="s">
        <v>670</v>
      </c>
      <c r="D86" s="192" t="s">
        <v>578</v>
      </c>
      <c r="E86" s="187">
        <f t="shared" si="9"/>
        <v>0.4</v>
      </c>
      <c r="F86" s="187">
        <v>0.05</v>
      </c>
      <c r="G86" s="187"/>
      <c r="H86" s="187">
        <v>0.02</v>
      </c>
      <c r="I86" s="187"/>
      <c r="J86" s="187">
        <v>0.08</v>
      </c>
      <c r="K86" s="187"/>
      <c r="L86" s="187"/>
      <c r="M86" s="187">
        <v>0.01</v>
      </c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>
        <v>0.21</v>
      </c>
      <c r="Z86" s="187"/>
      <c r="AA86" s="187"/>
      <c r="AB86" s="187"/>
      <c r="AC86" s="187"/>
      <c r="AD86" s="187"/>
      <c r="AE86" s="187"/>
      <c r="AF86" s="187">
        <v>0.03</v>
      </c>
      <c r="AG86" s="187"/>
    </row>
    <row r="87" spans="1:33">
      <c r="A87" s="191" t="s">
        <v>133</v>
      </c>
      <c r="B87" s="192" t="s">
        <v>681</v>
      </c>
      <c r="C87" s="192" t="s">
        <v>682</v>
      </c>
      <c r="D87" s="192" t="s">
        <v>578</v>
      </c>
      <c r="E87" s="187">
        <f t="shared" si="9"/>
        <v>0.2</v>
      </c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>
        <v>0.03</v>
      </c>
      <c r="U87" s="187"/>
      <c r="V87" s="187"/>
      <c r="W87" s="187"/>
      <c r="X87" s="187"/>
      <c r="Y87" s="187">
        <v>0.17</v>
      </c>
      <c r="Z87" s="187"/>
      <c r="AA87" s="187"/>
      <c r="AB87" s="187"/>
      <c r="AC87" s="187"/>
      <c r="AD87" s="187"/>
      <c r="AE87" s="187"/>
      <c r="AF87" s="187"/>
      <c r="AG87" s="187"/>
    </row>
    <row r="88" spans="1:33">
      <c r="A88" s="191" t="s">
        <v>133</v>
      </c>
      <c r="B88" s="192" t="s">
        <v>382</v>
      </c>
      <c r="C88" s="192" t="s">
        <v>669</v>
      </c>
      <c r="D88" s="192" t="s">
        <v>578</v>
      </c>
      <c r="E88" s="187">
        <f t="shared" si="9"/>
        <v>6.9999999999999993E-2</v>
      </c>
      <c r="F88" s="187"/>
      <c r="G88" s="187"/>
      <c r="H88" s="187">
        <v>0.02</v>
      </c>
      <c r="I88" s="187"/>
      <c r="J88" s="187">
        <v>0.04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>
        <v>0.01</v>
      </c>
      <c r="Z88" s="187"/>
      <c r="AA88" s="187"/>
      <c r="AB88" s="187"/>
      <c r="AC88" s="187"/>
      <c r="AD88" s="187"/>
      <c r="AE88" s="187"/>
      <c r="AF88" s="187"/>
      <c r="AG88" s="187"/>
    </row>
    <row r="89" spans="1:33">
      <c r="A89" s="191" t="s">
        <v>133</v>
      </c>
      <c r="B89" s="192" t="s">
        <v>383</v>
      </c>
      <c r="C89" s="192" t="s">
        <v>674</v>
      </c>
      <c r="D89" s="192" t="s">
        <v>258</v>
      </c>
      <c r="E89" s="187">
        <f t="shared" si="9"/>
        <v>0.8899999999999999</v>
      </c>
      <c r="F89" s="187"/>
      <c r="G89" s="187"/>
      <c r="H89" s="187">
        <v>0.11</v>
      </c>
      <c r="I89" s="187"/>
      <c r="J89" s="187">
        <v>0.57999999999999996</v>
      </c>
      <c r="K89" s="187"/>
      <c r="L89" s="187">
        <v>0.14000000000000001</v>
      </c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>
        <v>0.06</v>
      </c>
      <c r="Z89" s="187"/>
      <c r="AA89" s="187"/>
      <c r="AB89" s="187"/>
      <c r="AC89" s="187"/>
      <c r="AD89" s="187"/>
      <c r="AE89" s="187"/>
      <c r="AF89" s="187"/>
      <c r="AG89" s="187"/>
    </row>
    <row r="90" spans="1:33">
      <c r="A90" s="191" t="s">
        <v>133</v>
      </c>
      <c r="B90" s="192" t="s">
        <v>384</v>
      </c>
      <c r="C90" s="192" t="s">
        <v>675</v>
      </c>
      <c r="D90" s="192" t="s">
        <v>258</v>
      </c>
      <c r="E90" s="187">
        <f t="shared" si="9"/>
        <v>0.27</v>
      </c>
      <c r="F90" s="187">
        <v>0.01</v>
      </c>
      <c r="G90" s="187"/>
      <c r="H90" s="187">
        <v>7.0000000000000007E-2</v>
      </c>
      <c r="I90" s="187"/>
      <c r="J90" s="187">
        <v>0.1</v>
      </c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>
        <v>0.06</v>
      </c>
      <c r="Z90" s="187"/>
      <c r="AA90" s="187"/>
      <c r="AB90" s="187"/>
      <c r="AC90" s="187"/>
      <c r="AD90" s="187"/>
      <c r="AE90" s="187">
        <v>0.03</v>
      </c>
      <c r="AF90" s="187"/>
      <c r="AG90" s="187"/>
    </row>
    <row r="91" spans="1:33">
      <c r="A91" s="191" t="s">
        <v>133</v>
      </c>
      <c r="B91" s="192" t="s">
        <v>385</v>
      </c>
      <c r="C91" s="192" t="s">
        <v>678</v>
      </c>
      <c r="D91" s="192" t="s">
        <v>258</v>
      </c>
      <c r="E91" s="187">
        <f t="shared" si="9"/>
        <v>0.24000000000000002</v>
      </c>
      <c r="F91" s="187">
        <v>7.0000000000000007E-2</v>
      </c>
      <c r="G91" s="187"/>
      <c r="H91" s="187">
        <v>0.05</v>
      </c>
      <c r="I91" s="187"/>
      <c r="J91" s="187">
        <v>0.08</v>
      </c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>
        <v>0.04</v>
      </c>
      <c r="Z91" s="187"/>
      <c r="AA91" s="187"/>
      <c r="AB91" s="187"/>
      <c r="AC91" s="187"/>
      <c r="AD91" s="187"/>
      <c r="AE91" s="187"/>
      <c r="AF91" s="187"/>
      <c r="AG91" s="187"/>
    </row>
    <row r="92" spans="1:33">
      <c r="A92" s="191" t="s">
        <v>133</v>
      </c>
      <c r="B92" s="192" t="s">
        <v>386</v>
      </c>
      <c r="C92" s="192" t="s">
        <v>677</v>
      </c>
      <c r="D92" s="192" t="s">
        <v>258</v>
      </c>
      <c r="E92" s="187">
        <f t="shared" si="9"/>
        <v>0.52</v>
      </c>
      <c r="F92" s="187"/>
      <c r="G92" s="187"/>
      <c r="H92" s="187">
        <v>0.1</v>
      </c>
      <c r="I92" s="187"/>
      <c r="J92" s="187">
        <v>0.14000000000000001</v>
      </c>
      <c r="K92" s="187"/>
      <c r="L92" s="187">
        <v>0.19</v>
      </c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>
        <v>0.08</v>
      </c>
      <c r="Z92" s="187"/>
      <c r="AA92" s="187"/>
      <c r="AB92" s="187"/>
      <c r="AC92" s="187"/>
      <c r="AD92" s="187"/>
      <c r="AE92" s="187">
        <v>0.01</v>
      </c>
      <c r="AF92" s="187"/>
      <c r="AG92" s="187"/>
    </row>
    <row r="93" spans="1:33">
      <c r="A93" s="191" t="s">
        <v>133</v>
      </c>
      <c r="B93" s="192" t="s">
        <v>387</v>
      </c>
      <c r="C93" s="192" t="s">
        <v>683</v>
      </c>
      <c r="D93" s="192" t="s">
        <v>258</v>
      </c>
      <c r="E93" s="187">
        <f t="shared" si="9"/>
        <v>0.48</v>
      </c>
      <c r="F93" s="187"/>
      <c r="G93" s="187"/>
      <c r="H93" s="187">
        <v>0.04</v>
      </c>
      <c r="I93" s="187"/>
      <c r="J93" s="187">
        <v>0.28000000000000003</v>
      </c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>
        <v>0.15</v>
      </c>
      <c r="Z93" s="187"/>
      <c r="AA93" s="187"/>
      <c r="AB93" s="187"/>
      <c r="AC93" s="187"/>
      <c r="AD93" s="187"/>
      <c r="AE93" s="187">
        <v>0.01</v>
      </c>
      <c r="AF93" s="187"/>
      <c r="AG93" s="187"/>
    </row>
    <row r="94" spans="1:33">
      <c r="A94" s="191" t="s">
        <v>133</v>
      </c>
      <c r="B94" s="192" t="s">
        <v>388</v>
      </c>
      <c r="C94" s="192"/>
      <c r="D94" s="192" t="s">
        <v>258</v>
      </c>
      <c r="E94" s="187">
        <f t="shared" si="9"/>
        <v>0.15000000000000002</v>
      </c>
      <c r="F94" s="187"/>
      <c r="G94" s="187"/>
      <c r="H94" s="187"/>
      <c r="I94" s="187"/>
      <c r="J94" s="187">
        <v>0.05</v>
      </c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>
        <v>0.09</v>
      </c>
      <c r="Z94" s="187"/>
      <c r="AA94" s="187"/>
      <c r="AB94" s="187"/>
      <c r="AC94" s="187"/>
      <c r="AD94" s="187"/>
      <c r="AE94" s="187">
        <v>0.01</v>
      </c>
      <c r="AF94" s="187"/>
      <c r="AG94" s="187"/>
    </row>
    <row r="95" spans="1:33">
      <c r="A95" s="191" t="s">
        <v>133</v>
      </c>
      <c r="B95" s="192" t="s">
        <v>389</v>
      </c>
      <c r="C95" s="192" t="s">
        <v>680</v>
      </c>
      <c r="D95" s="192" t="s">
        <v>258</v>
      </c>
      <c r="E95" s="187">
        <f t="shared" si="9"/>
        <v>0.63000000000000012</v>
      </c>
      <c r="F95" s="187"/>
      <c r="G95" s="187"/>
      <c r="H95" s="187">
        <v>0.28999999999999998</v>
      </c>
      <c r="I95" s="187"/>
      <c r="J95" s="187">
        <v>0.27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>
        <v>0.04</v>
      </c>
      <c r="AF95" s="187">
        <v>0.03</v>
      </c>
      <c r="AG95" s="187"/>
    </row>
    <row r="96" spans="1:33">
      <c r="A96" s="191" t="s">
        <v>133</v>
      </c>
      <c r="B96" s="192" t="s">
        <v>390</v>
      </c>
      <c r="C96" s="192" t="s">
        <v>668</v>
      </c>
      <c r="D96" s="192" t="s">
        <v>258</v>
      </c>
      <c r="E96" s="187">
        <f t="shared" si="9"/>
        <v>0.99</v>
      </c>
      <c r="F96" s="187">
        <v>0.27</v>
      </c>
      <c r="G96" s="187"/>
      <c r="H96" s="187">
        <v>0.21</v>
      </c>
      <c r="I96" s="187"/>
      <c r="J96" s="187">
        <v>0.08</v>
      </c>
      <c r="K96" s="187"/>
      <c r="L96" s="187">
        <v>0.16</v>
      </c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>
        <v>0.1</v>
      </c>
      <c r="Z96" s="187"/>
      <c r="AA96" s="187"/>
      <c r="AB96" s="187"/>
      <c r="AC96" s="187"/>
      <c r="AD96" s="187"/>
      <c r="AE96" s="187">
        <v>0.16</v>
      </c>
      <c r="AF96" s="187">
        <v>0.01</v>
      </c>
      <c r="AG96" s="187"/>
    </row>
    <row r="97" spans="1:33">
      <c r="A97" s="191" t="s">
        <v>133</v>
      </c>
      <c r="B97" s="192" t="s">
        <v>664</v>
      </c>
      <c r="C97" s="192" t="s">
        <v>665</v>
      </c>
      <c r="D97" s="192" t="s">
        <v>258</v>
      </c>
      <c r="E97" s="187">
        <f t="shared" si="9"/>
        <v>0.08</v>
      </c>
      <c r="F97" s="187"/>
      <c r="G97" s="187"/>
      <c r="H97" s="187"/>
      <c r="I97" s="187"/>
      <c r="J97" s="187">
        <v>0.05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>
        <v>0.03</v>
      </c>
      <c r="Z97" s="187"/>
      <c r="AA97" s="187"/>
      <c r="AB97" s="187"/>
      <c r="AC97" s="187"/>
      <c r="AD97" s="187"/>
      <c r="AE97" s="187"/>
      <c r="AF97" s="187"/>
      <c r="AG97" s="187"/>
    </row>
    <row r="98" spans="1:33">
      <c r="A98" s="191" t="s">
        <v>133</v>
      </c>
      <c r="B98" s="192" t="s">
        <v>684</v>
      </c>
      <c r="C98" s="192"/>
      <c r="D98" s="192"/>
      <c r="E98" s="187">
        <f t="shared" si="9"/>
        <v>9.25</v>
      </c>
      <c r="F98" s="187">
        <v>0.73</v>
      </c>
      <c r="G98" s="187"/>
      <c r="H98" s="187">
        <v>1.1000000000000001</v>
      </c>
      <c r="I98" s="187"/>
      <c r="J98" s="187">
        <v>1.25</v>
      </c>
      <c r="K98" s="187"/>
      <c r="L98" s="187">
        <v>1.56</v>
      </c>
      <c r="M98" s="187">
        <v>0.08</v>
      </c>
      <c r="N98" s="187"/>
      <c r="O98" s="187"/>
      <c r="P98" s="187"/>
      <c r="Q98" s="187"/>
      <c r="R98" s="187">
        <v>0.1</v>
      </c>
      <c r="S98" s="187">
        <v>0.03</v>
      </c>
      <c r="T98" s="187"/>
      <c r="U98" s="187"/>
      <c r="V98" s="187"/>
      <c r="W98" s="187"/>
      <c r="X98" s="187"/>
      <c r="Y98" s="187">
        <v>3.83</v>
      </c>
      <c r="Z98" s="187"/>
      <c r="AA98" s="187"/>
      <c r="AB98" s="187"/>
      <c r="AC98" s="187">
        <v>0.21</v>
      </c>
      <c r="AD98" s="187"/>
      <c r="AE98" s="187">
        <v>0.35</v>
      </c>
      <c r="AF98" s="187"/>
      <c r="AG98" s="187">
        <v>0.01</v>
      </c>
    </row>
    <row r="99" spans="1:33">
      <c r="A99" s="191" t="s">
        <v>133</v>
      </c>
      <c r="B99" s="192" t="s">
        <v>686</v>
      </c>
      <c r="C99" s="192" t="s">
        <v>685</v>
      </c>
      <c r="D99" s="192"/>
      <c r="E99" s="187">
        <f t="shared" si="9"/>
        <v>0.79</v>
      </c>
      <c r="F99" s="187"/>
      <c r="G99" s="187"/>
      <c r="H99" s="187"/>
      <c r="I99" s="187"/>
      <c r="J99" s="187">
        <v>0.08</v>
      </c>
      <c r="K99" s="187"/>
      <c r="L99" s="187">
        <v>0.13</v>
      </c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>
        <v>0.04</v>
      </c>
      <c r="Z99" s="187"/>
      <c r="AA99" s="187"/>
      <c r="AB99" s="187"/>
      <c r="AC99" s="187"/>
      <c r="AD99" s="187"/>
      <c r="AE99" s="187">
        <v>7.0000000000000007E-2</v>
      </c>
      <c r="AF99" s="187">
        <v>0.47</v>
      </c>
      <c r="AG99" s="187"/>
    </row>
    <row r="100" spans="1:33" ht="26.4">
      <c r="A100" s="191" t="s">
        <v>133</v>
      </c>
      <c r="B100" s="201" t="s">
        <v>691</v>
      </c>
      <c r="C100" s="192"/>
      <c r="D100" s="192"/>
      <c r="E100" s="187">
        <f t="shared" si="9"/>
        <v>3.1</v>
      </c>
      <c r="F100" s="187"/>
      <c r="G100" s="187"/>
      <c r="H100" s="187"/>
      <c r="I100" s="187"/>
      <c r="J100" s="187"/>
      <c r="K100" s="187"/>
      <c r="L100" s="187">
        <v>3.1</v>
      </c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</row>
    <row r="101" spans="1:33" s="190" customFormat="1" ht="13.8">
      <c r="A101" s="215" t="s">
        <v>1037</v>
      </c>
      <c r="B101" s="216" t="s">
        <v>896</v>
      </c>
      <c r="C101" s="217"/>
      <c r="D101" s="217"/>
      <c r="E101" s="219">
        <f>SUM(E102:E128)</f>
        <v>27.379999999999995</v>
      </c>
      <c r="F101" s="219">
        <f t="shared" ref="F101:AG101" si="10">SUM(F102:F128)</f>
        <v>0.21000000000000002</v>
      </c>
      <c r="G101" s="219">
        <f t="shared" si="10"/>
        <v>0.08</v>
      </c>
      <c r="H101" s="219">
        <f t="shared" si="10"/>
        <v>3.84</v>
      </c>
      <c r="I101" s="219">
        <f t="shared" si="10"/>
        <v>0.51</v>
      </c>
      <c r="J101" s="219">
        <f t="shared" si="10"/>
        <v>5.36</v>
      </c>
      <c r="K101" s="219">
        <f t="shared" si="10"/>
        <v>1.18</v>
      </c>
      <c r="L101" s="219">
        <f t="shared" si="10"/>
        <v>6.7099999999999991</v>
      </c>
      <c r="M101" s="219">
        <f t="shared" si="10"/>
        <v>0.04</v>
      </c>
      <c r="N101" s="219">
        <f t="shared" si="10"/>
        <v>0</v>
      </c>
      <c r="O101" s="219">
        <f t="shared" si="10"/>
        <v>0</v>
      </c>
      <c r="P101" s="219">
        <f t="shared" si="10"/>
        <v>0</v>
      </c>
      <c r="Q101" s="219">
        <f t="shared" si="10"/>
        <v>0</v>
      </c>
      <c r="R101" s="219">
        <f t="shared" si="10"/>
        <v>6.0000000000000005E-2</v>
      </c>
      <c r="S101" s="219">
        <f t="shared" si="10"/>
        <v>0</v>
      </c>
      <c r="T101" s="219">
        <f t="shared" si="10"/>
        <v>0.19999999999999998</v>
      </c>
      <c r="U101" s="219">
        <f t="shared" si="10"/>
        <v>0</v>
      </c>
      <c r="V101" s="219">
        <f t="shared" si="10"/>
        <v>0.01</v>
      </c>
      <c r="W101" s="219">
        <f t="shared" si="10"/>
        <v>0.03</v>
      </c>
      <c r="X101" s="219">
        <f t="shared" si="10"/>
        <v>0.02</v>
      </c>
      <c r="Y101" s="219">
        <f t="shared" si="10"/>
        <v>5.62</v>
      </c>
      <c r="Z101" s="219">
        <f t="shared" si="10"/>
        <v>0</v>
      </c>
      <c r="AA101" s="219">
        <f t="shared" si="10"/>
        <v>0.01</v>
      </c>
      <c r="AB101" s="219">
        <f t="shared" si="10"/>
        <v>0</v>
      </c>
      <c r="AC101" s="219">
        <f t="shared" si="10"/>
        <v>0.33</v>
      </c>
      <c r="AD101" s="219">
        <f t="shared" si="10"/>
        <v>0.05</v>
      </c>
      <c r="AE101" s="219">
        <f t="shared" si="10"/>
        <v>1.22</v>
      </c>
      <c r="AF101" s="219">
        <f t="shared" si="10"/>
        <v>0.6</v>
      </c>
      <c r="AG101" s="219">
        <f t="shared" si="10"/>
        <v>1.3</v>
      </c>
    </row>
    <row r="102" spans="1:33">
      <c r="A102" s="191" t="s">
        <v>133</v>
      </c>
      <c r="B102" s="192" t="s">
        <v>260</v>
      </c>
      <c r="C102" s="192" t="s">
        <v>582</v>
      </c>
      <c r="D102" s="192" t="s">
        <v>725</v>
      </c>
      <c r="E102" s="187">
        <f t="shared" ref="E102:E128" si="11">SUM(F102:AG102)</f>
        <v>4.3099999999999996</v>
      </c>
      <c r="F102" s="187">
        <v>0.01</v>
      </c>
      <c r="G102" s="187">
        <v>0.08</v>
      </c>
      <c r="H102" s="187">
        <v>0.09</v>
      </c>
      <c r="I102" s="187"/>
      <c r="J102" s="187">
        <v>1.1499999999999999</v>
      </c>
      <c r="K102" s="187">
        <v>0.87</v>
      </c>
      <c r="L102" s="187">
        <v>0.33</v>
      </c>
      <c r="M102" s="187"/>
      <c r="N102" s="187"/>
      <c r="O102" s="187"/>
      <c r="P102" s="187"/>
      <c r="Q102" s="187"/>
      <c r="R102" s="187">
        <v>0.02</v>
      </c>
      <c r="S102" s="187"/>
      <c r="T102" s="187">
        <v>0.03</v>
      </c>
      <c r="U102" s="187"/>
      <c r="V102" s="187"/>
      <c r="W102" s="187"/>
      <c r="X102" s="187"/>
      <c r="Y102" s="187">
        <v>1.25</v>
      </c>
      <c r="Z102" s="187"/>
      <c r="AA102" s="187"/>
      <c r="AB102" s="187"/>
      <c r="AC102" s="187"/>
      <c r="AD102" s="187">
        <v>0.01</v>
      </c>
      <c r="AE102" s="187">
        <v>0.32</v>
      </c>
      <c r="AF102" s="187">
        <v>0.15</v>
      </c>
      <c r="AG102" s="187"/>
    </row>
    <row r="103" spans="1:33">
      <c r="A103" s="191" t="s">
        <v>133</v>
      </c>
      <c r="B103" s="192" t="s">
        <v>701</v>
      </c>
      <c r="C103" s="192" t="s">
        <v>702</v>
      </c>
      <c r="D103" s="192" t="s">
        <v>521</v>
      </c>
      <c r="E103" s="187">
        <f t="shared" si="11"/>
        <v>2.94</v>
      </c>
      <c r="F103" s="187">
        <v>0.13</v>
      </c>
      <c r="G103" s="187"/>
      <c r="H103" s="187">
        <v>0.6</v>
      </c>
      <c r="I103" s="187">
        <v>0.08</v>
      </c>
      <c r="J103" s="187">
        <v>0.17</v>
      </c>
      <c r="K103" s="187"/>
      <c r="L103" s="187">
        <v>0.31</v>
      </c>
      <c r="M103" s="187">
        <v>0.02</v>
      </c>
      <c r="N103" s="187"/>
      <c r="O103" s="187"/>
      <c r="P103" s="187"/>
      <c r="Q103" s="187"/>
      <c r="R103" s="187">
        <v>0.03</v>
      </c>
      <c r="S103" s="187"/>
      <c r="T103" s="187"/>
      <c r="U103" s="187"/>
      <c r="V103" s="187"/>
      <c r="W103" s="187"/>
      <c r="X103" s="187"/>
      <c r="Y103" s="187">
        <v>1.37</v>
      </c>
      <c r="Z103" s="187"/>
      <c r="AA103" s="187"/>
      <c r="AB103" s="187"/>
      <c r="AC103" s="187"/>
      <c r="AD103" s="187"/>
      <c r="AE103" s="187">
        <v>0.19</v>
      </c>
      <c r="AF103" s="187">
        <v>0.04</v>
      </c>
      <c r="AG103" s="187"/>
    </row>
    <row r="104" spans="1:33">
      <c r="A104" s="191" t="s">
        <v>133</v>
      </c>
      <c r="B104" s="192" t="s">
        <v>700</v>
      </c>
      <c r="C104" s="192" t="s">
        <v>699</v>
      </c>
      <c r="D104" s="192" t="s">
        <v>578</v>
      </c>
      <c r="E104" s="187">
        <f t="shared" si="11"/>
        <v>1.24</v>
      </c>
      <c r="F104" s="187"/>
      <c r="G104" s="187"/>
      <c r="H104" s="187">
        <v>0.12</v>
      </c>
      <c r="I104" s="187"/>
      <c r="J104" s="187">
        <v>0.11</v>
      </c>
      <c r="K104" s="187"/>
      <c r="L104" s="187">
        <v>0.97</v>
      </c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>
        <v>0.04</v>
      </c>
      <c r="AF104" s="187"/>
      <c r="AG104" s="187"/>
    </row>
    <row r="105" spans="1:33">
      <c r="A105" s="191" t="s">
        <v>133</v>
      </c>
      <c r="B105" s="192" t="s">
        <v>330</v>
      </c>
      <c r="C105" s="192" t="s">
        <v>703</v>
      </c>
      <c r="D105" s="192" t="s">
        <v>706</v>
      </c>
      <c r="E105" s="187">
        <f t="shared" si="11"/>
        <v>0.24000000000000002</v>
      </c>
      <c r="F105" s="187"/>
      <c r="G105" s="187"/>
      <c r="H105" s="187">
        <v>0.16</v>
      </c>
      <c r="I105" s="187"/>
      <c r="J105" s="187">
        <v>0.05</v>
      </c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>
        <v>0.03</v>
      </c>
      <c r="Z105" s="187"/>
      <c r="AA105" s="187"/>
      <c r="AB105" s="187"/>
      <c r="AC105" s="187"/>
      <c r="AD105" s="187"/>
      <c r="AE105" s="187"/>
      <c r="AF105" s="187"/>
      <c r="AG105" s="187"/>
    </row>
    <row r="106" spans="1:33">
      <c r="A106" s="191" t="s">
        <v>133</v>
      </c>
      <c r="B106" s="192" t="s">
        <v>332</v>
      </c>
      <c r="C106" s="192" t="s">
        <v>717</v>
      </c>
      <c r="D106" s="192" t="s">
        <v>706</v>
      </c>
      <c r="E106" s="187">
        <f t="shared" si="11"/>
        <v>0.24000000000000002</v>
      </c>
      <c r="F106" s="187"/>
      <c r="G106" s="187"/>
      <c r="H106" s="187"/>
      <c r="I106" s="187"/>
      <c r="J106" s="187">
        <v>0.13</v>
      </c>
      <c r="K106" s="187">
        <v>0.1</v>
      </c>
      <c r="L106" s="187"/>
      <c r="M106" s="187">
        <v>0.01</v>
      </c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</row>
    <row r="107" spans="1:33">
      <c r="A107" s="191" t="s">
        <v>133</v>
      </c>
      <c r="B107" s="203" t="s">
        <v>456</v>
      </c>
      <c r="C107" s="192" t="s">
        <v>707</v>
      </c>
      <c r="D107" s="192" t="s">
        <v>706</v>
      </c>
      <c r="E107" s="187">
        <f t="shared" si="11"/>
        <v>1.1400000000000001</v>
      </c>
      <c r="F107" s="187">
        <v>0.01</v>
      </c>
      <c r="G107" s="187"/>
      <c r="H107" s="187">
        <v>0.49</v>
      </c>
      <c r="I107" s="187">
        <v>0.12</v>
      </c>
      <c r="J107" s="187">
        <v>0.38</v>
      </c>
      <c r="K107" s="187"/>
      <c r="L107" s="187">
        <v>0.11</v>
      </c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>
        <v>0.03</v>
      </c>
      <c r="AF107" s="187"/>
      <c r="AG107" s="187"/>
    </row>
    <row r="108" spans="1:33">
      <c r="A108" s="191" t="s">
        <v>133</v>
      </c>
      <c r="B108" s="192" t="s">
        <v>331</v>
      </c>
      <c r="C108" s="192" t="s">
        <v>708</v>
      </c>
      <c r="D108" s="192" t="s">
        <v>506</v>
      </c>
      <c r="E108" s="187">
        <f t="shared" si="11"/>
        <v>0.13</v>
      </c>
      <c r="F108" s="187">
        <v>0.01</v>
      </c>
      <c r="G108" s="187"/>
      <c r="H108" s="187">
        <v>0.01</v>
      </c>
      <c r="I108" s="187">
        <v>0.01</v>
      </c>
      <c r="J108" s="187">
        <v>0.05</v>
      </c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>
        <v>0.05</v>
      </c>
      <c r="Z108" s="187"/>
      <c r="AA108" s="187"/>
      <c r="AB108" s="187"/>
      <c r="AC108" s="187"/>
      <c r="AD108" s="187"/>
      <c r="AE108" s="187"/>
      <c r="AF108" s="187"/>
      <c r="AG108" s="187"/>
    </row>
    <row r="109" spans="1:33">
      <c r="A109" s="191" t="s">
        <v>133</v>
      </c>
      <c r="B109" s="192" t="s">
        <v>333</v>
      </c>
      <c r="C109" s="192" t="s">
        <v>709</v>
      </c>
      <c r="D109" s="192"/>
      <c r="E109" s="187">
        <f t="shared" si="11"/>
        <v>0.37000000000000005</v>
      </c>
      <c r="F109" s="187"/>
      <c r="G109" s="187"/>
      <c r="H109" s="187">
        <v>0.04</v>
      </c>
      <c r="I109" s="187">
        <v>0.03</v>
      </c>
      <c r="J109" s="187">
        <v>0.04</v>
      </c>
      <c r="K109" s="187"/>
      <c r="L109" s="187">
        <v>0.19</v>
      </c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>
        <v>7.0000000000000007E-2</v>
      </c>
      <c r="AG109" s="187"/>
    </row>
    <row r="110" spans="1:33">
      <c r="A110" s="191" t="s">
        <v>133</v>
      </c>
      <c r="B110" s="192" t="s">
        <v>334</v>
      </c>
      <c r="C110" s="192" t="s">
        <v>710</v>
      </c>
      <c r="D110" s="192"/>
      <c r="E110" s="187">
        <f t="shared" si="11"/>
        <v>0.41000000000000003</v>
      </c>
      <c r="F110" s="187"/>
      <c r="G110" s="187"/>
      <c r="H110" s="187">
        <v>0.17</v>
      </c>
      <c r="I110" s="187"/>
      <c r="J110" s="187">
        <v>0.14000000000000001</v>
      </c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>
        <v>0.1</v>
      </c>
      <c r="Z110" s="187"/>
      <c r="AA110" s="187"/>
      <c r="AB110" s="187"/>
      <c r="AC110" s="187"/>
      <c r="AD110" s="187"/>
      <c r="AE110" s="187"/>
      <c r="AF110" s="187"/>
      <c r="AG110" s="187"/>
    </row>
    <row r="111" spans="1:33">
      <c r="A111" s="191" t="s">
        <v>133</v>
      </c>
      <c r="B111" s="192" t="s">
        <v>328</v>
      </c>
      <c r="C111" s="192" t="s">
        <v>711</v>
      </c>
      <c r="D111" s="192" t="s">
        <v>578</v>
      </c>
      <c r="E111" s="187">
        <f t="shared" si="11"/>
        <v>0.21</v>
      </c>
      <c r="F111" s="187"/>
      <c r="G111" s="187"/>
      <c r="H111" s="187">
        <v>0.15</v>
      </c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>
        <v>0.02</v>
      </c>
      <c r="Y111" s="187"/>
      <c r="Z111" s="187"/>
      <c r="AA111" s="187"/>
      <c r="AB111" s="187"/>
      <c r="AC111" s="187"/>
      <c r="AD111" s="187"/>
      <c r="AE111" s="187">
        <v>0.04</v>
      </c>
      <c r="AF111" s="187"/>
      <c r="AG111" s="187"/>
    </row>
    <row r="112" spans="1:33">
      <c r="A112" s="191" t="s">
        <v>133</v>
      </c>
      <c r="B112" s="203" t="s">
        <v>455</v>
      </c>
      <c r="C112" s="192" t="s">
        <v>712</v>
      </c>
      <c r="D112" s="192" t="s">
        <v>521</v>
      </c>
      <c r="E112" s="187">
        <f t="shared" si="11"/>
        <v>7.03</v>
      </c>
      <c r="F112" s="187">
        <v>0.05</v>
      </c>
      <c r="G112" s="187"/>
      <c r="H112" s="187">
        <v>1.21</v>
      </c>
      <c r="I112" s="187">
        <v>0.12</v>
      </c>
      <c r="J112" s="187">
        <v>1.62</v>
      </c>
      <c r="K112" s="187">
        <v>0.03</v>
      </c>
      <c r="L112" s="187">
        <v>1.03</v>
      </c>
      <c r="M112" s="187"/>
      <c r="N112" s="187"/>
      <c r="O112" s="187"/>
      <c r="P112" s="187"/>
      <c r="Q112" s="187"/>
      <c r="R112" s="187"/>
      <c r="S112" s="187"/>
      <c r="T112" s="187">
        <v>0.12</v>
      </c>
      <c r="U112" s="187"/>
      <c r="V112" s="187">
        <v>0.01</v>
      </c>
      <c r="W112" s="187">
        <v>0.03</v>
      </c>
      <c r="X112" s="187"/>
      <c r="Y112" s="187">
        <v>1.88</v>
      </c>
      <c r="Z112" s="187"/>
      <c r="AA112" s="187">
        <v>0.01</v>
      </c>
      <c r="AB112" s="187"/>
      <c r="AC112" s="187">
        <v>7.0000000000000007E-2</v>
      </c>
      <c r="AD112" s="187">
        <v>0.04</v>
      </c>
      <c r="AE112" s="187">
        <v>0.56999999999999995</v>
      </c>
      <c r="AF112" s="187">
        <v>0.24</v>
      </c>
      <c r="AG112" s="187"/>
    </row>
    <row r="113" spans="1:33">
      <c r="A113" s="191" t="s">
        <v>133</v>
      </c>
      <c r="B113" s="192" t="s">
        <v>327</v>
      </c>
      <c r="C113" s="192" t="s">
        <v>713</v>
      </c>
      <c r="D113" s="192" t="s">
        <v>714</v>
      </c>
      <c r="E113" s="187">
        <f t="shared" si="11"/>
        <v>0.47000000000000003</v>
      </c>
      <c r="F113" s="187"/>
      <c r="G113" s="187"/>
      <c r="H113" s="187"/>
      <c r="I113" s="187"/>
      <c r="J113" s="187">
        <v>0.03</v>
      </c>
      <c r="K113" s="187"/>
      <c r="L113" s="187">
        <v>0.19</v>
      </c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>
        <v>0.14000000000000001</v>
      </c>
      <c r="Z113" s="187"/>
      <c r="AA113" s="187"/>
      <c r="AB113" s="187"/>
      <c r="AC113" s="187"/>
      <c r="AD113" s="187"/>
      <c r="AE113" s="187">
        <v>0.03</v>
      </c>
      <c r="AF113" s="187">
        <v>0.08</v>
      </c>
      <c r="AG113" s="187"/>
    </row>
    <row r="114" spans="1:33">
      <c r="A114" s="191" t="s">
        <v>133</v>
      </c>
      <c r="B114" s="192" t="s">
        <v>454</v>
      </c>
      <c r="C114" s="192" t="s">
        <v>715</v>
      </c>
      <c r="D114" s="192" t="s">
        <v>716</v>
      </c>
      <c r="E114" s="187">
        <f t="shared" si="11"/>
        <v>0.56000000000000005</v>
      </c>
      <c r="F114" s="187"/>
      <c r="G114" s="187"/>
      <c r="H114" s="187">
        <v>0.02</v>
      </c>
      <c r="I114" s="187"/>
      <c r="J114" s="187">
        <v>0.17</v>
      </c>
      <c r="K114" s="187">
        <v>0.18</v>
      </c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>
        <v>0.19</v>
      </c>
      <c r="Z114" s="187"/>
      <c r="AA114" s="187"/>
      <c r="AB114" s="187"/>
      <c r="AC114" s="187"/>
      <c r="AD114" s="187"/>
      <c r="AE114" s="187"/>
      <c r="AF114" s="187"/>
      <c r="AG114" s="187"/>
    </row>
    <row r="115" spans="1:33">
      <c r="A115" s="191" t="s">
        <v>133</v>
      </c>
      <c r="B115" s="192" t="s">
        <v>326</v>
      </c>
      <c r="C115" s="192" t="s">
        <v>705</v>
      </c>
      <c r="D115" s="192" t="s">
        <v>706</v>
      </c>
      <c r="E115" s="187">
        <f t="shared" si="11"/>
        <v>0.30000000000000004</v>
      </c>
      <c r="F115" s="187"/>
      <c r="G115" s="187"/>
      <c r="H115" s="187">
        <v>0.02</v>
      </c>
      <c r="I115" s="187"/>
      <c r="J115" s="187">
        <v>0.25</v>
      </c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>
        <v>0.03</v>
      </c>
      <c r="Z115" s="187"/>
      <c r="AA115" s="187"/>
      <c r="AB115" s="187"/>
      <c r="AC115" s="187"/>
      <c r="AD115" s="187"/>
      <c r="AE115" s="187"/>
      <c r="AF115" s="187"/>
      <c r="AG115" s="187"/>
    </row>
    <row r="116" spans="1:33">
      <c r="A116" s="191" t="s">
        <v>133</v>
      </c>
      <c r="B116" s="192" t="s">
        <v>335</v>
      </c>
      <c r="C116" s="192" t="s">
        <v>718</v>
      </c>
      <c r="D116" s="192" t="s">
        <v>706</v>
      </c>
      <c r="E116" s="187">
        <f t="shared" si="11"/>
        <v>0.23</v>
      </c>
      <c r="F116" s="187"/>
      <c r="G116" s="187"/>
      <c r="H116" s="187">
        <v>0.17</v>
      </c>
      <c r="I116" s="187"/>
      <c r="J116" s="187">
        <v>0.03</v>
      </c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>
        <v>0.03</v>
      </c>
      <c r="Z116" s="187"/>
      <c r="AA116" s="187"/>
      <c r="AB116" s="187"/>
      <c r="AC116" s="187"/>
      <c r="AD116" s="187"/>
      <c r="AE116" s="187"/>
      <c r="AF116" s="187"/>
      <c r="AG116" s="187"/>
    </row>
    <row r="117" spans="1:33" ht="26.4">
      <c r="A117" s="191" t="s">
        <v>133</v>
      </c>
      <c r="B117" s="201" t="s">
        <v>336</v>
      </c>
      <c r="C117" s="192" t="s">
        <v>719</v>
      </c>
      <c r="D117" s="192" t="s">
        <v>704</v>
      </c>
      <c r="E117" s="187">
        <f t="shared" si="11"/>
        <v>0.52</v>
      </c>
      <c r="F117" s="187"/>
      <c r="G117" s="187"/>
      <c r="H117" s="187">
        <v>0.01</v>
      </c>
      <c r="I117" s="187">
        <v>0.01</v>
      </c>
      <c r="J117" s="187"/>
      <c r="K117" s="187"/>
      <c r="L117" s="187">
        <v>0.5</v>
      </c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</row>
    <row r="118" spans="1:33">
      <c r="A118" s="191" t="s">
        <v>133</v>
      </c>
      <c r="B118" s="192" t="s">
        <v>325</v>
      </c>
      <c r="C118" s="192" t="s">
        <v>720</v>
      </c>
      <c r="D118" s="192" t="s">
        <v>714</v>
      </c>
      <c r="E118" s="187">
        <f t="shared" si="11"/>
        <v>0.38000000000000006</v>
      </c>
      <c r="F118" s="187"/>
      <c r="G118" s="187"/>
      <c r="H118" s="187">
        <v>0.2</v>
      </c>
      <c r="I118" s="187"/>
      <c r="J118" s="187">
        <v>0.08</v>
      </c>
      <c r="K118" s="187"/>
      <c r="L118" s="187"/>
      <c r="M118" s="187"/>
      <c r="N118" s="187"/>
      <c r="O118" s="187"/>
      <c r="P118" s="187"/>
      <c r="Q118" s="187"/>
      <c r="R118" s="187">
        <v>0.01</v>
      </c>
      <c r="S118" s="187"/>
      <c r="T118" s="187">
        <v>0.02</v>
      </c>
      <c r="U118" s="187"/>
      <c r="V118" s="187"/>
      <c r="W118" s="187"/>
      <c r="X118" s="187"/>
      <c r="Y118" s="187">
        <v>7.0000000000000007E-2</v>
      </c>
      <c r="Z118" s="187"/>
      <c r="AA118" s="187"/>
      <c r="AB118" s="187"/>
      <c r="AC118" s="187"/>
      <c r="AD118" s="187"/>
      <c r="AE118" s="187"/>
      <c r="AF118" s="187"/>
      <c r="AG118" s="187"/>
    </row>
    <row r="119" spans="1:33">
      <c r="A119" s="191" t="s">
        <v>133</v>
      </c>
      <c r="B119" s="192" t="s">
        <v>337</v>
      </c>
      <c r="C119" s="192" t="s">
        <v>721</v>
      </c>
      <c r="D119" s="192" t="s">
        <v>506</v>
      </c>
      <c r="E119" s="187">
        <f t="shared" si="11"/>
        <v>0.96</v>
      </c>
      <c r="F119" s="187"/>
      <c r="G119" s="187"/>
      <c r="H119" s="187"/>
      <c r="I119" s="187"/>
      <c r="J119" s="187"/>
      <c r="K119" s="187"/>
      <c r="L119" s="187">
        <v>0.96</v>
      </c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</row>
    <row r="120" spans="1:33">
      <c r="A120" s="191" t="s">
        <v>133</v>
      </c>
      <c r="B120" s="192" t="s">
        <v>321</v>
      </c>
      <c r="C120" s="192"/>
      <c r="D120" s="192"/>
      <c r="E120" s="187">
        <f t="shared" si="11"/>
        <v>0.36</v>
      </c>
      <c r="F120" s="187"/>
      <c r="G120" s="187"/>
      <c r="H120" s="187"/>
      <c r="I120" s="187"/>
      <c r="J120" s="187"/>
      <c r="K120" s="187"/>
      <c r="L120" s="187">
        <v>0.22</v>
      </c>
      <c r="M120" s="187">
        <v>0.01</v>
      </c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>
        <v>0.13</v>
      </c>
      <c r="Z120" s="187"/>
      <c r="AA120" s="187"/>
      <c r="AB120" s="187"/>
      <c r="AC120" s="187"/>
      <c r="AD120" s="187"/>
      <c r="AE120" s="187"/>
      <c r="AF120" s="187"/>
      <c r="AG120" s="187"/>
    </row>
    <row r="121" spans="1:33">
      <c r="A121" s="191" t="s">
        <v>133</v>
      </c>
      <c r="B121" s="192" t="s">
        <v>722</v>
      </c>
      <c r="C121" s="192" t="s">
        <v>724</v>
      </c>
      <c r="D121" s="192" t="s">
        <v>723</v>
      </c>
      <c r="E121" s="187">
        <f t="shared" si="11"/>
        <v>0.15</v>
      </c>
      <c r="F121" s="187"/>
      <c r="G121" s="187"/>
      <c r="H121" s="187"/>
      <c r="I121" s="187"/>
      <c r="J121" s="187">
        <v>0.11</v>
      </c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>
        <v>0.02</v>
      </c>
      <c r="AD121" s="187"/>
      <c r="AE121" s="187"/>
      <c r="AF121" s="187">
        <v>0.02</v>
      </c>
      <c r="AG121" s="187"/>
    </row>
    <row r="122" spans="1:33">
      <c r="A122" s="191" t="s">
        <v>133</v>
      </c>
      <c r="B122" s="192" t="s">
        <v>728</v>
      </c>
      <c r="C122" s="192" t="s">
        <v>724</v>
      </c>
      <c r="D122" s="192" t="s">
        <v>642</v>
      </c>
      <c r="E122" s="187">
        <f t="shared" si="11"/>
        <v>0.33</v>
      </c>
      <c r="F122" s="187"/>
      <c r="G122" s="187"/>
      <c r="H122" s="187">
        <v>0.08</v>
      </c>
      <c r="I122" s="187">
        <v>0.06</v>
      </c>
      <c r="J122" s="187">
        <v>0.05</v>
      </c>
      <c r="K122" s="187"/>
      <c r="L122" s="187"/>
      <c r="M122" s="187"/>
      <c r="N122" s="187"/>
      <c r="O122" s="187"/>
      <c r="P122" s="187"/>
      <c r="Q122" s="187"/>
      <c r="R122" s="187"/>
      <c r="S122" s="187"/>
      <c r="T122" s="187">
        <v>0.03</v>
      </c>
      <c r="U122" s="187"/>
      <c r="V122" s="187"/>
      <c r="W122" s="187"/>
      <c r="X122" s="187"/>
      <c r="Y122" s="187">
        <v>0.11</v>
      </c>
      <c r="Z122" s="187"/>
      <c r="AA122" s="187"/>
      <c r="AB122" s="187"/>
      <c r="AC122" s="187"/>
      <c r="AD122" s="187"/>
      <c r="AE122" s="187"/>
      <c r="AF122" s="187"/>
      <c r="AG122" s="187"/>
    </row>
    <row r="123" spans="1:33">
      <c r="A123" s="191" t="s">
        <v>133</v>
      </c>
      <c r="B123" s="192" t="s">
        <v>729</v>
      </c>
      <c r="C123" s="192" t="s">
        <v>724</v>
      </c>
      <c r="D123" s="192" t="s">
        <v>642</v>
      </c>
      <c r="E123" s="187">
        <f t="shared" si="11"/>
        <v>0.47</v>
      </c>
      <c r="F123" s="187"/>
      <c r="G123" s="187"/>
      <c r="H123" s="187">
        <v>0.1</v>
      </c>
      <c r="I123" s="187"/>
      <c r="J123" s="187">
        <v>0.15</v>
      </c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>
        <v>0.06</v>
      </c>
      <c r="Z123" s="187"/>
      <c r="AA123" s="187"/>
      <c r="AB123" s="187"/>
      <c r="AC123" s="187">
        <v>0.16</v>
      </c>
      <c r="AD123" s="187"/>
      <c r="AE123" s="187"/>
      <c r="AF123" s="187"/>
      <c r="AG123" s="187"/>
    </row>
    <row r="124" spans="1:33">
      <c r="A124" s="191" t="s">
        <v>133</v>
      </c>
      <c r="B124" s="192" t="s">
        <v>730</v>
      </c>
      <c r="C124" s="192" t="s">
        <v>724</v>
      </c>
      <c r="D124" s="192" t="s">
        <v>726</v>
      </c>
      <c r="E124" s="187">
        <f t="shared" si="11"/>
        <v>0.54</v>
      </c>
      <c r="F124" s="187"/>
      <c r="G124" s="187"/>
      <c r="H124" s="187">
        <v>0.02</v>
      </c>
      <c r="I124" s="187">
        <v>0.06</v>
      </c>
      <c r="J124" s="187">
        <v>0.4</v>
      </c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>
        <v>0.06</v>
      </c>
      <c r="Z124" s="187"/>
      <c r="AA124" s="187"/>
      <c r="AB124" s="187"/>
      <c r="AC124" s="187"/>
      <c r="AD124" s="187"/>
      <c r="AE124" s="187"/>
      <c r="AF124" s="187"/>
      <c r="AG124" s="187"/>
    </row>
    <row r="125" spans="1:33">
      <c r="A125" s="191" t="s">
        <v>133</v>
      </c>
      <c r="B125" s="192" t="s">
        <v>731</v>
      </c>
      <c r="C125" s="192" t="s">
        <v>724</v>
      </c>
      <c r="D125" s="192" t="s">
        <v>642</v>
      </c>
      <c r="E125" s="187">
        <f t="shared" si="11"/>
        <v>0.46</v>
      </c>
      <c r="F125" s="187"/>
      <c r="G125" s="187"/>
      <c r="H125" s="187">
        <v>7.0000000000000007E-2</v>
      </c>
      <c r="I125" s="187">
        <v>0.02</v>
      </c>
      <c r="J125" s="187">
        <v>0.21</v>
      </c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>
        <v>0.08</v>
      </c>
      <c r="Z125" s="187"/>
      <c r="AA125" s="187"/>
      <c r="AB125" s="187"/>
      <c r="AC125" s="187">
        <v>0.08</v>
      </c>
      <c r="AD125" s="187"/>
      <c r="AE125" s="187"/>
      <c r="AF125" s="187"/>
      <c r="AG125" s="187"/>
    </row>
    <row r="126" spans="1:33">
      <c r="A126" s="191" t="s">
        <v>133</v>
      </c>
      <c r="B126" s="192" t="s">
        <v>322</v>
      </c>
      <c r="C126" s="192" t="s">
        <v>452</v>
      </c>
      <c r="D126" s="192" t="s">
        <v>727</v>
      </c>
      <c r="E126" s="187">
        <f t="shared" si="11"/>
        <v>0.14000000000000001</v>
      </c>
      <c r="F126" s="187"/>
      <c r="G126" s="187"/>
      <c r="H126" s="187">
        <v>0.11</v>
      </c>
      <c r="I126" s="187"/>
      <c r="J126" s="187">
        <v>0.02</v>
      </c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>
        <v>0.01</v>
      </c>
      <c r="Z126" s="187"/>
      <c r="AA126" s="187"/>
      <c r="AB126" s="187"/>
      <c r="AC126" s="187"/>
      <c r="AD126" s="187"/>
      <c r="AE126" s="187"/>
      <c r="AF126" s="187"/>
      <c r="AG126" s="187"/>
    </row>
    <row r="127" spans="1:33">
      <c r="A127" s="191" t="s">
        <v>133</v>
      </c>
      <c r="B127" s="192" t="s">
        <v>323</v>
      </c>
      <c r="C127" s="192" t="s">
        <v>452</v>
      </c>
      <c r="D127" s="192" t="s">
        <v>727</v>
      </c>
      <c r="E127" s="187">
        <f t="shared" si="11"/>
        <v>0.05</v>
      </c>
      <c r="F127" s="187"/>
      <c r="G127" s="187"/>
      <c r="H127" s="187"/>
      <c r="I127" s="187"/>
      <c r="J127" s="187">
        <v>0.02</v>
      </c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>
        <v>0.03</v>
      </c>
      <c r="Z127" s="187"/>
      <c r="AA127" s="187"/>
      <c r="AB127" s="187"/>
      <c r="AC127" s="187"/>
      <c r="AD127" s="187"/>
      <c r="AE127" s="187"/>
      <c r="AF127" s="187"/>
      <c r="AG127" s="187"/>
    </row>
    <row r="128" spans="1:33" ht="26.4">
      <c r="A128" s="191" t="s">
        <v>133</v>
      </c>
      <c r="B128" s="201" t="s">
        <v>785</v>
      </c>
      <c r="C128" s="192"/>
      <c r="D128" s="192"/>
      <c r="E128" s="187">
        <f t="shared" si="11"/>
        <v>3.2</v>
      </c>
      <c r="F128" s="187"/>
      <c r="G128" s="187"/>
      <c r="H128" s="187"/>
      <c r="I128" s="187"/>
      <c r="J128" s="187"/>
      <c r="K128" s="187"/>
      <c r="L128" s="187">
        <v>1.9</v>
      </c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>
        <v>1.3</v>
      </c>
    </row>
    <row r="129" spans="1:33" s="190" customFormat="1" ht="13.8">
      <c r="A129" s="215" t="s">
        <v>1037</v>
      </c>
      <c r="B129" s="216" t="s">
        <v>235</v>
      </c>
      <c r="C129" s="217"/>
      <c r="D129" s="217"/>
      <c r="E129" s="219">
        <f>SUM(E130:E155)</f>
        <v>19.750000000000004</v>
      </c>
      <c r="F129" s="219">
        <f t="shared" ref="F129:AG129" si="12">SUM(F130:F155)</f>
        <v>0.08</v>
      </c>
      <c r="G129" s="219">
        <f t="shared" si="12"/>
        <v>0</v>
      </c>
      <c r="H129" s="219">
        <f t="shared" si="12"/>
        <v>2.0200000000000005</v>
      </c>
      <c r="I129" s="219">
        <f t="shared" si="12"/>
        <v>0.55000000000000004</v>
      </c>
      <c r="J129" s="219">
        <f t="shared" si="12"/>
        <v>3.9699999999999993</v>
      </c>
      <c r="K129" s="219">
        <f t="shared" si="12"/>
        <v>3.02</v>
      </c>
      <c r="L129" s="219">
        <f t="shared" si="12"/>
        <v>2.2199999999999998</v>
      </c>
      <c r="M129" s="219">
        <f t="shared" si="12"/>
        <v>0.01</v>
      </c>
      <c r="N129" s="219">
        <f t="shared" si="12"/>
        <v>0</v>
      </c>
      <c r="O129" s="219">
        <f t="shared" si="12"/>
        <v>0</v>
      </c>
      <c r="P129" s="219">
        <f t="shared" si="12"/>
        <v>0</v>
      </c>
      <c r="Q129" s="219">
        <f t="shared" si="12"/>
        <v>0</v>
      </c>
      <c r="R129" s="219">
        <f t="shared" si="12"/>
        <v>0.02</v>
      </c>
      <c r="S129" s="219">
        <f t="shared" si="12"/>
        <v>0</v>
      </c>
      <c r="T129" s="219">
        <f t="shared" si="12"/>
        <v>0.16</v>
      </c>
      <c r="U129" s="219">
        <f t="shared" si="12"/>
        <v>0.05</v>
      </c>
      <c r="V129" s="219">
        <f t="shared" si="12"/>
        <v>0</v>
      </c>
      <c r="W129" s="219">
        <f t="shared" si="12"/>
        <v>0</v>
      </c>
      <c r="X129" s="219">
        <f t="shared" si="12"/>
        <v>0</v>
      </c>
      <c r="Y129" s="219">
        <f t="shared" si="12"/>
        <v>6.9</v>
      </c>
      <c r="Z129" s="219">
        <f t="shared" si="12"/>
        <v>0</v>
      </c>
      <c r="AA129" s="219">
        <f t="shared" si="12"/>
        <v>9.0000000000000011E-2</v>
      </c>
      <c r="AB129" s="219">
        <f t="shared" si="12"/>
        <v>0</v>
      </c>
      <c r="AC129" s="219">
        <f t="shared" si="12"/>
        <v>0.03</v>
      </c>
      <c r="AD129" s="219">
        <f t="shared" si="12"/>
        <v>0.01</v>
      </c>
      <c r="AE129" s="219">
        <f t="shared" si="12"/>
        <v>0.15000000000000002</v>
      </c>
      <c r="AF129" s="219">
        <f t="shared" si="12"/>
        <v>0.47</v>
      </c>
      <c r="AG129" s="219">
        <f t="shared" si="12"/>
        <v>0</v>
      </c>
    </row>
    <row r="130" spans="1:33">
      <c r="A130" s="191" t="s">
        <v>133</v>
      </c>
      <c r="B130" s="192" t="s">
        <v>737</v>
      </c>
      <c r="C130" s="192" t="s">
        <v>738</v>
      </c>
      <c r="D130" s="192" t="s">
        <v>739</v>
      </c>
      <c r="E130" s="187">
        <f t="shared" ref="E130:E155" si="13">SUM(F130:AG130)</f>
        <v>6.63</v>
      </c>
      <c r="F130" s="187"/>
      <c r="G130" s="187"/>
      <c r="H130" s="187">
        <v>0.1</v>
      </c>
      <c r="I130" s="187">
        <v>0.1</v>
      </c>
      <c r="J130" s="187">
        <v>0.97</v>
      </c>
      <c r="K130" s="187">
        <v>2.4500000000000002</v>
      </c>
      <c r="L130" s="187"/>
      <c r="M130" s="187"/>
      <c r="N130" s="187"/>
      <c r="O130" s="187"/>
      <c r="P130" s="187"/>
      <c r="Q130" s="187"/>
      <c r="R130" s="187">
        <v>0.01</v>
      </c>
      <c r="S130" s="187"/>
      <c r="T130" s="187">
        <v>0.09</v>
      </c>
      <c r="U130" s="187"/>
      <c r="V130" s="187"/>
      <c r="W130" s="187"/>
      <c r="X130" s="187"/>
      <c r="Y130" s="187">
        <v>2.57</v>
      </c>
      <c r="Z130" s="187"/>
      <c r="AA130" s="187">
        <v>7.0000000000000007E-2</v>
      </c>
      <c r="AB130" s="187"/>
      <c r="AC130" s="187"/>
      <c r="AD130" s="187"/>
      <c r="AE130" s="187">
        <v>0.03</v>
      </c>
      <c r="AF130" s="187">
        <v>0.24</v>
      </c>
      <c r="AG130" s="187"/>
    </row>
    <row r="131" spans="1:33">
      <c r="A131" s="191" t="s">
        <v>133</v>
      </c>
      <c r="B131" s="201" t="s">
        <v>740</v>
      </c>
      <c r="C131" s="192" t="s">
        <v>741</v>
      </c>
      <c r="D131" s="192" t="s">
        <v>521</v>
      </c>
      <c r="E131" s="187">
        <f t="shared" si="13"/>
        <v>0.62</v>
      </c>
      <c r="F131" s="187"/>
      <c r="G131" s="187"/>
      <c r="H131" s="187">
        <v>0.28999999999999998</v>
      </c>
      <c r="I131" s="187"/>
      <c r="J131" s="187">
        <v>0.01</v>
      </c>
      <c r="K131" s="187">
        <v>0.24</v>
      </c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>
        <v>0.08</v>
      </c>
      <c r="Z131" s="187"/>
      <c r="AA131" s="187"/>
      <c r="AB131" s="187"/>
      <c r="AC131" s="187"/>
      <c r="AD131" s="187"/>
      <c r="AE131" s="187"/>
      <c r="AF131" s="187"/>
      <c r="AG131" s="187"/>
    </row>
    <row r="132" spans="1:33" ht="26.4">
      <c r="A132" s="191" t="s">
        <v>133</v>
      </c>
      <c r="B132" s="201" t="s">
        <v>296</v>
      </c>
      <c r="C132" s="192" t="s">
        <v>744</v>
      </c>
      <c r="D132" s="192" t="s">
        <v>571</v>
      </c>
      <c r="E132" s="187">
        <f t="shared" si="13"/>
        <v>0.03</v>
      </c>
      <c r="F132" s="187">
        <v>0.01</v>
      </c>
      <c r="G132" s="187"/>
      <c r="H132" s="187">
        <v>0.01</v>
      </c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>
        <v>0.01</v>
      </c>
      <c r="Z132" s="187"/>
      <c r="AA132" s="187"/>
      <c r="AB132" s="187"/>
      <c r="AC132" s="187"/>
      <c r="AD132" s="187"/>
      <c r="AE132" s="187"/>
      <c r="AF132" s="187"/>
      <c r="AG132" s="187"/>
    </row>
    <row r="133" spans="1:33">
      <c r="A133" s="191" t="s">
        <v>133</v>
      </c>
      <c r="B133" s="192" t="s">
        <v>329</v>
      </c>
      <c r="C133" s="192" t="s">
        <v>742</v>
      </c>
      <c r="D133" s="192"/>
      <c r="E133" s="187">
        <f t="shared" si="13"/>
        <v>3.63</v>
      </c>
      <c r="F133" s="187"/>
      <c r="G133" s="187"/>
      <c r="H133" s="187">
        <v>0.43</v>
      </c>
      <c r="I133" s="187">
        <v>0.15</v>
      </c>
      <c r="J133" s="187">
        <v>1.04</v>
      </c>
      <c r="K133" s="187">
        <v>0.08</v>
      </c>
      <c r="L133" s="187">
        <v>0.02</v>
      </c>
      <c r="M133" s="187"/>
      <c r="N133" s="187"/>
      <c r="O133" s="187"/>
      <c r="P133" s="187"/>
      <c r="Q133" s="187"/>
      <c r="R133" s="187"/>
      <c r="S133" s="187"/>
      <c r="T133" s="187">
        <v>0.02</v>
      </c>
      <c r="U133" s="187"/>
      <c r="V133" s="187"/>
      <c r="W133" s="187"/>
      <c r="X133" s="187"/>
      <c r="Y133" s="187">
        <v>1.59</v>
      </c>
      <c r="Z133" s="187"/>
      <c r="AA133" s="187"/>
      <c r="AB133" s="187"/>
      <c r="AC133" s="187"/>
      <c r="AD133" s="187">
        <v>0.01</v>
      </c>
      <c r="AE133" s="187">
        <v>7.0000000000000007E-2</v>
      </c>
      <c r="AF133" s="187">
        <v>0.22</v>
      </c>
      <c r="AG133" s="187"/>
    </row>
    <row r="134" spans="1:33">
      <c r="A134" s="191" t="s">
        <v>133</v>
      </c>
      <c r="B134" s="192" t="s">
        <v>297</v>
      </c>
      <c r="C134" s="192" t="s">
        <v>745</v>
      </c>
      <c r="D134" s="192" t="s">
        <v>571</v>
      </c>
      <c r="E134" s="187">
        <f t="shared" si="13"/>
        <v>0.13</v>
      </c>
      <c r="F134" s="187"/>
      <c r="G134" s="187"/>
      <c r="H134" s="187">
        <v>7.0000000000000007E-2</v>
      </c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>
        <v>0.06</v>
      </c>
      <c r="Z134" s="187"/>
      <c r="AA134" s="187"/>
      <c r="AB134" s="187"/>
      <c r="AC134" s="187"/>
      <c r="AD134" s="187"/>
      <c r="AE134" s="187"/>
      <c r="AF134" s="187"/>
      <c r="AG134" s="187"/>
    </row>
    <row r="135" spans="1:33">
      <c r="A135" s="191" t="s">
        <v>133</v>
      </c>
      <c r="B135" s="192" t="s">
        <v>298</v>
      </c>
      <c r="C135" s="192" t="s">
        <v>743</v>
      </c>
      <c r="D135" s="192"/>
      <c r="E135" s="187">
        <f t="shared" si="13"/>
        <v>0.36</v>
      </c>
      <c r="F135" s="187"/>
      <c r="G135" s="187"/>
      <c r="H135" s="187">
        <v>7.0000000000000007E-2</v>
      </c>
      <c r="I135" s="187"/>
      <c r="J135" s="187">
        <v>0.2</v>
      </c>
      <c r="K135" s="187"/>
      <c r="L135" s="187">
        <v>0.04</v>
      </c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>
        <v>0.04</v>
      </c>
      <c r="Z135" s="187"/>
      <c r="AA135" s="187"/>
      <c r="AB135" s="187"/>
      <c r="AC135" s="187"/>
      <c r="AD135" s="187"/>
      <c r="AE135" s="187">
        <v>0.01</v>
      </c>
      <c r="AF135" s="187"/>
      <c r="AG135" s="187"/>
    </row>
    <row r="136" spans="1:33">
      <c r="A136" s="191" t="s">
        <v>133</v>
      </c>
      <c r="B136" s="192" t="s">
        <v>307</v>
      </c>
      <c r="C136" s="192" t="s">
        <v>748</v>
      </c>
      <c r="D136" s="192" t="s">
        <v>749</v>
      </c>
      <c r="E136" s="187">
        <f t="shared" si="13"/>
        <v>0.59</v>
      </c>
      <c r="F136" s="187">
        <v>0.01</v>
      </c>
      <c r="G136" s="187"/>
      <c r="H136" s="187">
        <v>0.04</v>
      </c>
      <c r="I136" s="187">
        <v>0.11</v>
      </c>
      <c r="J136" s="187">
        <v>0.06</v>
      </c>
      <c r="K136" s="187">
        <v>0.15</v>
      </c>
      <c r="L136" s="187">
        <v>0.01</v>
      </c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>
        <v>0.21</v>
      </c>
      <c r="Z136" s="187"/>
      <c r="AA136" s="187"/>
      <c r="AB136" s="187"/>
      <c r="AC136" s="187"/>
      <c r="AD136" s="187"/>
      <c r="AE136" s="187"/>
      <c r="AF136" s="187"/>
      <c r="AG136" s="187"/>
    </row>
    <row r="137" spans="1:33" ht="26.4">
      <c r="A137" s="191" t="s">
        <v>133</v>
      </c>
      <c r="B137" s="201" t="s">
        <v>299</v>
      </c>
      <c r="C137" s="192" t="s">
        <v>747</v>
      </c>
      <c r="D137" s="192" t="s">
        <v>746</v>
      </c>
      <c r="E137" s="187">
        <f t="shared" si="13"/>
        <v>0.21000000000000002</v>
      </c>
      <c r="F137" s="187">
        <v>0.01</v>
      </c>
      <c r="G137" s="187"/>
      <c r="H137" s="187">
        <v>0.04</v>
      </c>
      <c r="I137" s="187">
        <v>0.04</v>
      </c>
      <c r="J137" s="187">
        <v>7.0000000000000007E-2</v>
      </c>
      <c r="K137" s="187">
        <v>0.01</v>
      </c>
      <c r="L137" s="187"/>
      <c r="M137" s="187">
        <v>0.01</v>
      </c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>
        <v>0.03</v>
      </c>
      <c r="Z137" s="187"/>
      <c r="AA137" s="187"/>
      <c r="AB137" s="187"/>
      <c r="AC137" s="187"/>
      <c r="AD137" s="187"/>
      <c r="AE137" s="187"/>
      <c r="AF137" s="187"/>
      <c r="AG137" s="187"/>
    </row>
    <row r="138" spans="1:33">
      <c r="A138" s="191" t="s">
        <v>133</v>
      </c>
      <c r="B138" s="192" t="s">
        <v>300</v>
      </c>
      <c r="C138" s="192" t="s">
        <v>750</v>
      </c>
      <c r="D138" s="192" t="s">
        <v>746</v>
      </c>
      <c r="E138" s="187">
        <f t="shared" si="13"/>
        <v>0.17</v>
      </c>
      <c r="F138" s="187"/>
      <c r="G138" s="187"/>
      <c r="H138" s="187">
        <v>0.01</v>
      </c>
      <c r="I138" s="187"/>
      <c r="J138" s="187">
        <v>0.15</v>
      </c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>
        <v>0.01</v>
      </c>
      <c r="Z138" s="187"/>
      <c r="AA138" s="187"/>
      <c r="AB138" s="187"/>
      <c r="AC138" s="187"/>
      <c r="AD138" s="187"/>
      <c r="AE138" s="187"/>
      <c r="AF138" s="187"/>
      <c r="AG138" s="187"/>
    </row>
    <row r="139" spans="1:33">
      <c r="A139" s="191" t="s">
        <v>133</v>
      </c>
      <c r="B139" s="192" t="s">
        <v>301</v>
      </c>
      <c r="C139" s="192" t="s">
        <v>751</v>
      </c>
      <c r="D139" s="192" t="s">
        <v>595</v>
      </c>
      <c r="E139" s="187">
        <f t="shared" si="13"/>
        <v>0.96</v>
      </c>
      <c r="F139" s="187">
        <v>0.02</v>
      </c>
      <c r="G139" s="187"/>
      <c r="H139" s="187">
        <v>0.16</v>
      </c>
      <c r="I139" s="187">
        <v>0.01</v>
      </c>
      <c r="J139" s="187">
        <v>0.2</v>
      </c>
      <c r="K139" s="187"/>
      <c r="L139" s="187">
        <v>0.1</v>
      </c>
      <c r="M139" s="187"/>
      <c r="N139" s="187"/>
      <c r="O139" s="187"/>
      <c r="P139" s="187"/>
      <c r="Q139" s="187"/>
      <c r="R139" s="187"/>
      <c r="S139" s="187"/>
      <c r="T139" s="187">
        <v>0.01</v>
      </c>
      <c r="U139" s="187"/>
      <c r="V139" s="187"/>
      <c r="W139" s="187"/>
      <c r="X139" s="187"/>
      <c r="Y139" s="187">
        <v>0.45999999999999996</v>
      </c>
      <c r="Z139" s="187"/>
      <c r="AA139" s="187"/>
      <c r="AB139" s="187"/>
      <c r="AC139" s="187"/>
      <c r="AD139" s="187"/>
      <c r="AE139" s="187"/>
      <c r="AF139" s="187"/>
      <c r="AG139" s="187"/>
    </row>
    <row r="140" spans="1:33" ht="26.4">
      <c r="A140" s="191" t="s">
        <v>133</v>
      </c>
      <c r="B140" s="192" t="s">
        <v>306</v>
      </c>
      <c r="C140" s="201" t="s">
        <v>753</v>
      </c>
      <c r="D140" s="192" t="s">
        <v>714</v>
      </c>
      <c r="E140" s="187">
        <f t="shared" si="13"/>
        <v>0.14000000000000001</v>
      </c>
      <c r="F140" s="187"/>
      <c r="G140" s="187"/>
      <c r="H140" s="187">
        <v>0.06</v>
      </c>
      <c r="I140" s="187"/>
      <c r="J140" s="187">
        <v>0.02</v>
      </c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>
        <v>0.05</v>
      </c>
      <c r="Z140" s="187"/>
      <c r="AA140" s="187"/>
      <c r="AB140" s="187"/>
      <c r="AC140" s="187"/>
      <c r="AD140" s="187"/>
      <c r="AE140" s="187"/>
      <c r="AF140" s="187">
        <v>0.01</v>
      </c>
      <c r="AG140" s="187"/>
    </row>
    <row r="141" spans="1:33">
      <c r="A141" s="191" t="s">
        <v>133</v>
      </c>
      <c r="B141" s="192" t="s">
        <v>464</v>
      </c>
      <c r="C141" s="192" t="s">
        <v>758</v>
      </c>
      <c r="D141" s="192" t="s">
        <v>714</v>
      </c>
      <c r="E141" s="187">
        <f t="shared" si="13"/>
        <v>0.54</v>
      </c>
      <c r="F141" s="187"/>
      <c r="G141" s="187"/>
      <c r="H141" s="187"/>
      <c r="I141" s="187"/>
      <c r="J141" s="187">
        <v>0.45</v>
      </c>
      <c r="K141" s="187">
        <v>7.0000000000000007E-2</v>
      </c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>
        <v>0.02</v>
      </c>
      <c r="Z141" s="187"/>
      <c r="AA141" s="187"/>
      <c r="AB141" s="187"/>
      <c r="AC141" s="187"/>
      <c r="AD141" s="187"/>
      <c r="AE141" s="187"/>
      <c r="AF141" s="187"/>
      <c r="AG141" s="187"/>
    </row>
    <row r="142" spans="1:33">
      <c r="A142" s="191" t="s">
        <v>133</v>
      </c>
      <c r="B142" s="192" t="s">
        <v>302</v>
      </c>
      <c r="C142" s="192" t="s">
        <v>754</v>
      </c>
      <c r="D142" s="192" t="s">
        <v>506</v>
      </c>
      <c r="E142" s="187">
        <f t="shared" si="13"/>
        <v>0.2</v>
      </c>
      <c r="F142" s="187">
        <v>0.03</v>
      </c>
      <c r="G142" s="187"/>
      <c r="H142" s="187">
        <v>0.09</v>
      </c>
      <c r="I142" s="187"/>
      <c r="J142" s="187">
        <v>0.01</v>
      </c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>
        <v>7.0000000000000007E-2</v>
      </c>
      <c r="Z142" s="187"/>
      <c r="AA142" s="187"/>
      <c r="AB142" s="187"/>
      <c r="AC142" s="187"/>
      <c r="AD142" s="187"/>
      <c r="AE142" s="187"/>
      <c r="AF142" s="187"/>
      <c r="AG142" s="187"/>
    </row>
    <row r="143" spans="1:33">
      <c r="A143" s="191" t="s">
        <v>133</v>
      </c>
      <c r="B143" s="192" t="s">
        <v>463</v>
      </c>
      <c r="C143" s="192" t="s">
        <v>757</v>
      </c>
      <c r="D143" s="192" t="s">
        <v>571</v>
      </c>
      <c r="E143" s="187">
        <f t="shared" si="13"/>
        <v>0.76</v>
      </c>
      <c r="F143" s="187"/>
      <c r="G143" s="187"/>
      <c r="H143" s="187">
        <v>0.27</v>
      </c>
      <c r="I143" s="187">
        <v>0.02</v>
      </c>
      <c r="J143" s="187">
        <v>0.19</v>
      </c>
      <c r="K143" s="187">
        <v>0.02</v>
      </c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>
        <v>0.26</v>
      </c>
      <c r="Z143" s="187"/>
      <c r="AA143" s="187"/>
      <c r="AB143" s="187"/>
      <c r="AC143" s="187"/>
      <c r="AD143" s="187"/>
      <c r="AE143" s="187"/>
      <c r="AF143" s="187"/>
      <c r="AG143" s="187"/>
    </row>
    <row r="144" spans="1:33">
      <c r="A144" s="191" t="s">
        <v>133</v>
      </c>
      <c r="B144" s="192" t="s">
        <v>288</v>
      </c>
      <c r="C144" s="192"/>
      <c r="D144" s="192"/>
      <c r="E144" s="187">
        <f t="shared" si="13"/>
        <v>0.05</v>
      </c>
      <c r="F144" s="187"/>
      <c r="G144" s="187"/>
      <c r="H144" s="187"/>
      <c r="I144" s="187"/>
      <c r="J144" s="187"/>
      <c r="K144" s="187"/>
      <c r="L144" s="187">
        <v>0.05</v>
      </c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</row>
    <row r="145" spans="1:33">
      <c r="A145" s="191" t="s">
        <v>133</v>
      </c>
      <c r="B145" s="192" t="s">
        <v>303</v>
      </c>
      <c r="C145" s="192" t="s">
        <v>755</v>
      </c>
      <c r="D145" s="192" t="s">
        <v>571</v>
      </c>
      <c r="E145" s="187">
        <f t="shared" si="13"/>
        <v>0.95000000000000007</v>
      </c>
      <c r="F145" s="187"/>
      <c r="G145" s="187"/>
      <c r="H145" s="187">
        <v>0.28999999999999998</v>
      </c>
      <c r="I145" s="187"/>
      <c r="J145" s="187">
        <v>0.26</v>
      </c>
      <c r="K145" s="187"/>
      <c r="L145" s="187"/>
      <c r="M145" s="187"/>
      <c r="N145" s="187"/>
      <c r="O145" s="187"/>
      <c r="P145" s="187"/>
      <c r="Q145" s="187"/>
      <c r="R145" s="187">
        <v>0.01</v>
      </c>
      <c r="S145" s="187"/>
      <c r="T145" s="187"/>
      <c r="U145" s="187"/>
      <c r="V145" s="187"/>
      <c r="W145" s="187"/>
      <c r="X145" s="187"/>
      <c r="Y145" s="187">
        <v>0.36</v>
      </c>
      <c r="Z145" s="187"/>
      <c r="AA145" s="187"/>
      <c r="AB145" s="187"/>
      <c r="AC145" s="187"/>
      <c r="AD145" s="187"/>
      <c r="AE145" s="187">
        <v>0.03</v>
      </c>
      <c r="AF145" s="187"/>
      <c r="AG145" s="187"/>
    </row>
    <row r="146" spans="1:33">
      <c r="A146" s="191" t="s">
        <v>133</v>
      </c>
      <c r="B146" s="192" t="s">
        <v>289</v>
      </c>
      <c r="C146" s="192" t="s">
        <v>756</v>
      </c>
      <c r="D146" s="192"/>
      <c r="E146" s="187">
        <f t="shared" si="13"/>
        <v>0.42000000000000004</v>
      </c>
      <c r="F146" s="187"/>
      <c r="G146" s="187"/>
      <c r="H146" s="187"/>
      <c r="I146" s="187"/>
      <c r="J146" s="187">
        <v>0.05</v>
      </c>
      <c r="K146" s="187"/>
      <c r="L146" s="187"/>
      <c r="M146" s="187"/>
      <c r="N146" s="187"/>
      <c r="O146" s="187"/>
      <c r="P146" s="187"/>
      <c r="Q146" s="187"/>
      <c r="R146" s="187"/>
      <c r="S146" s="187"/>
      <c r="T146" s="187">
        <v>0.04</v>
      </c>
      <c r="U146" s="187">
        <v>0.05</v>
      </c>
      <c r="V146" s="187"/>
      <c r="W146" s="187"/>
      <c r="X146" s="187"/>
      <c r="Y146" s="187">
        <v>0.25</v>
      </c>
      <c r="Z146" s="187"/>
      <c r="AA146" s="187">
        <v>0.02</v>
      </c>
      <c r="AB146" s="187"/>
      <c r="AC146" s="187"/>
      <c r="AD146" s="187"/>
      <c r="AE146" s="187">
        <v>0.01</v>
      </c>
      <c r="AF146" s="187"/>
      <c r="AG146" s="187"/>
    </row>
    <row r="147" spans="1:33">
      <c r="A147" s="191" t="s">
        <v>133</v>
      </c>
      <c r="B147" s="192" t="s">
        <v>290</v>
      </c>
      <c r="C147" s="192" t="s">
        <v>756</v>
      </c>
      <c r="D147" s="192"/>
      <c r="E147" s="187">
        <f t="shared" si="13"/>
        <v>0.04</v>
      </c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>
        <v>0.04</v>
      </c>
      <c r="Z147" s="187"/>
      <c r="AA147" s="187"/>
      <c r="AB147" s="187"/>
      <c r="AC147" s="187"/>
      <c r="AD147" s="187"/>
      <c r="AE147" s="187"/>
      <c r="AF147" s="187"/>
      <c r="AG147" s="187"/>
    </row>
    <row r="148" spans="1:33">
      <c r="A148" s="191" t="s">
        <v>133</v>
      </c>
      <c r="B148" s="192" t="s">
        <v>291</v>
      </c>
      <c r="C148" s="192" t="s">
        <v>756</v>
      </c>
      <c r="D148" s="192"/>
      <c r="E148" s="187">
        <f t="shared" si="13"/>
        <v>0.03</v>
      </c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>
        <v>0.03</v>
      </c>
      <c r="Z148" s="187"/>
      <c r="AA148" s="187"/>
      <c r="AB148" s="187"/>
      <c r="AC148" s="187"/>
      <c r="AD148" s="187"/>
      <c r="AE148" s="187"/>
      <c r="AF148" s="187"/>
      <c r="AG148" s="187"/>
    </row>
    <row r="149" spans="1:33">
      <c r="A149" s="191" t="s">
        <v>133</v>
      </c>
      <c r="B149" s="192" t="s">
        <v>292</v>
      </c>
      <c r="C149" s="192" t="s">
        <v>756</v>
      </c>
      <c r="D149" s="192"/>
      <c r="E149" s="187">
        <f t="shared" si="13"/>
        <v>0.62</v>
      </c>
      <c r="F149" s="187"/>
      <c r="G149" s="187"/>
      <c r="H149" s="187">
        <v>0.01</v>
      </c>
      <c r="I149" s="187"/>
      <c r="J149" s="187">
        <v>7.0000000000000007E-2</v>
      </c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>
        <v>0.54</v>
      </c>
      <c r="Z149" s="187"/>
      <c r="AA149" s="187"/>
      <c r="AB149" s="187"/>
      <c r="AC149" s="187"/>
      <c r="AD149" s="187"/>
      <c r="AE149" s="187"/>
      <c r="AF149" s="187"/>
      <c r="AG149" s="187"/>
    </row>
    <row r="150" spans="1:33">
      <c r="A150" s="191" t="s">
        <v>133</v>
      </c>
      <c r="B150" s="192" t="s">
        <v>293</v>
      </c>
      <c r="C150" s="192" t="s">
        <v>756</v>
      </c>
      <c r="D150" s="192"/>
      <c r="E150" s="187">
        <f t="shared" si="13"/>
        <v>0.05</v>
      </c>
      <c r="F150" s="187"/>
      <c r="G150" s="187"/>
      <c r="H150" s="187">
        <v>0.01</v>
      </c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>
        <v>0.04</v>
      </c>
      <c r="Z150" s="187"/>
      <c r="AA150" s="187"/>
      <c r="AB150" s="187"/>
      <c r="AC150" s="187"/>
      <c r="AD150" s="187"/>
      <c r="AE150" s="187"/>
      <c r="AF150" s="187"/>
      <c r="AG150" s="187"/>
    </row>
    <row r="151" spans="1:33">
      <c r="A151" s="191" t="s">
        <v>133</v>
      </c>
      <c r="B151" s="192" t="s">
        <v>294</v>
      </c>
      <c r="C151" s="192" t="s">
        <v>756</v>
      </c>
      <c r="D151" s="192"/>
      <c r="E151" s="187">
        <f t="shared" si="13"/>
        <v>0.19</v>
      </c>
      <c r="F151" s="187"/>
      <c r="G151" s="187"/>
      <c r="H151" s="187"/>
      <c r="I151" s="187"/>
      <c r="J151" s="187">
        <v>0.11</v>
      </c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>
        <v>0.08</v>
      </c>
      <c r="Z151" s="187"/>
      <c r="AA151" s="187"/>
      <c r="AB151" s="187"/>
      <c r="AC151" s="187"/>
      <c r="AD151" s="187"/>
      <c r="AE151" s="187"/>
      <c r="AF151" s="187"/>
      <c r="AG151" s="187"/>
    </row>
    <row r="152" spans="1:33">
      <c r="A152" s="191" t="s">
        <v>133</v>
      </c>
      <c r="B152" s="192" t="s">
        <v>304</v>
      </c>
      <c r="C152" s="192" t="s">
        <v>752</v>
      </c>
      <c r="D152" s="192" t="s">
        <v>746</v>
      </c>
      <c r="E152" s="187">
        <f t="shared" si="13"/>
        <v>7.0000000000000007E-2</v>
      </c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>
        <v>7.0000000000000007E-2</v>
      </c>
      <c r="Z152" s="187"/>
      <c r="AA152" s="187"/>
      <c r="AB152" s="187"/>
      <c r="AC152" s="187"/>
      <c r="AD152" s="187"/>
      <c r="AE152" s="187"/>
      <c r="AF152" s="187"/>
      <c r="AG152" s="187"/>
    </row>
    <row r="153" spans="1:33">
      <c r="A153" s="191" t="s">
        <v>133</v>
      </c>
      <c r="B153" s="192" t="s">
        <v>295</v>
      </c>
      <c r="C153" s="192" t="s">
        <v>759</v>
      </c>
      <c r="D153" s="192"/>
      <c r="E153" s="187">
        <f t="shared" si="13"/>
        <v>0.15</v>
      </c>
      <c r="F153" s="187"/>
      <c r="G153" s="187"/>
      <c r="H153" s="187">
        <v>0.03</v>
      </c>
      <c r="I153" s="187"/>
      <c r="J153" s="187">
        <v>0.09</v>
      </c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>
        <v>0.03</v>
      </c>
      <c r="AD153" s="187"/>
      <c r="AE153" s="187"/>
      <c r="AF153" s="187"/>
      <c r="AG153" s="187"/>
    </row>
    <row r="154" spans="1:33" ht="26.4">
      <c r="A154" s="191" t="s">
        <v>133</v>
      </c>
      <c r="B154" s="201" t="s">
        <v>305</v>
      </c>
      <c r="C154" s="192"/>
      <c r="D154" s="192"/>
      <c r="E154" s="187">
        <f t="shared" si="13"/>
        <v>0.21</v>
      </c>
      <c r="F154" s="187"/>
      <c r="G154" s="187"/>
      <c r="H154" s="187">
        <v>0.04</v>
      </c>
      <c r="I154" s="187">
        <v>0.12</v>
      </c>
      <c r="J154" s="187">
        <v>0.02</v>
      </c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>
        <v>0.03</v>
      </c>
      <c r="Z154" s="187"/>
      <c r="AA154" s="187"/>
      <c r="AB154" s="187"/>
      <c r="AC154" s="187"/>
      <c r="AD154" s="187"/>
      <c r="AE154" s="187"/>
      <c r="AF154" s="187"/>
      <c r="AG154" s="187"/>
    </row>
    <row r="155" spans="1:33" ht="26.4">
      <c r="A155" s="191" t="s">
        <v>133</v>
      </c>
      <c r="B155" s="201" t="s">
        <v>785</v>
      </c>
      <c r="C155" s="192"/>
      <c r="D155" s="192"/>
      <c r="E155" s="187">
        <f t="shared" si="13"/>
        <v>2</v>
      </c>
      <c r="F155" s="187"/>
      <c r="G155" s="187"/>
      <c r="H155" s="187"/>
      <c r="I155" s="187"/>
      <c r="J155" s="187"/>
      <c r="K155" s="187"/>
      <c r="L155" s="187">
        <v>2</v>
      </c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</row>
    <row r="156" spans="1:33" s="190" customFormat="1" ht="13.8">
      <c r="A156" s="215" t="s">
        <v>1037</v>
      </c>
      <c r="B156" s="216" t="s">
        <v>897</v>
      </c>
      <c r="C156" s="217"/>
      <c r="D156" s="217"/>
      <c r="E156" s="219">
        <f>SUM(E157:E186)</f>
        <v>23.799999999999997</v>
      </c>
      <c r="F156" s="219">
        <f t="shared" ref="F156:AG156" si="14">SUM(F157:F186)</f>
        <v>0.22000000000000003</v>
      </c>
      <c r="G156" s="219">
        <f t="shared" si="14"/>
        <v>0.01</v>
      </c>
      <c r="H156" s="219">
        <f t="shared" si="14"/>
        <v>1.65</v>
      </c>
      <c r="I156" s="219">
        <f t="shared" si="14"/>
        <v>0</v>
      </c>
      <c r="J156" s="219">
        <f t="shared" si="14"/>
        <v>12.849999999999996</v>
      </c>
      <c r="K156" s="219">
        <f t="shared" si="14"/>
        <v>0</v>
      </c>
      <c r="L156" s="219">
        <f t="shared" si="14"/>
        <v>3.91</v>
      </c>
      <c r="M156" s="219">
        <f t="shared" si="14"/>
        <v>0.04</v>
      </c>
      <c r="N156" s="219">
        <f t="shared" si="14"/>
        <v>0.04</v>
      </c>
      <c r="O156" s="219">
        <f t="shared" si="14"/>
        <v>0</v>
      </c>
      <c r="P156" s="219">
        <f t="shared" si="14"/>
        <v>0</v>
      </c>
      <c r="Q156" s="219">
        <f t="shared" si="14"/>
        <v>0</v>
      </c>
      <c r="R156" s="219">
        <f t="shared" si="14"/>
        <v>0.15000000000000002</v>
      </c>
      <c r="S156" s="219">
        <f t="shared" si="14"/>
        <v>0</v>
      </c>
      <c r="T156" s="219">
        <f t="shared" si="14"/>
        <v>0.01</v>
      </c>
      <c r="U156" s="219">
        <f t="shared" si="14"/>
        <v>0</v>
      </c>
      <c r="V156" s="219">
        <f t="shared" si="14"/>
        <v>0.13</v>
      </c>
      <c r="W156" s="219">
        <f t="shared" si="14"/>
        <v>0</v>
      </c>
      <c r="X156" s="219">
        <f t="shared" si="14"/>
        <v>0</v>
      </c>
      <c r="Y156" s="219">
        <f t="shared" si="14"/>
        <v>2.2000000000000006</v>
      </c>
      <c r="Z156" s="219">
        <f t="shared" si="14"/>
        <v>0</v>
      </c>
      <c r="AA156" s="219">
        <f t="shared" si="14"/>
        <v>0</v>
      </c>
      <c r="AB156" s="219">
        <f t="shared" si="14"/>
        <v>0</v>
      </c>
      <c r="AC156" s="219">
        <f t="shared" si="14"/>
        <v>0</v>
      </c>
      <c r="AD156" s="219">
        <f t="shared" si="14"/>
        <v>0.17</v>
      </c>
      <c r="AE156" s="219">
        <f t="shared" si="14"/>
        <v>0.28999999999999998</v>
      </c>
      <c r="AF156" s="219">
        <f t="shared" si="14"/>
        <v>0.02</v>
      </c>
      <c r="AG156" s="219">
        <f t="shared" si="14"/>
        <v>2.11</v>
      </c>
    </row>
    <row r="157" spans="1:33">
      <c r="A157" s="191" t="s">
        <v>133</v>
      </c>
      <c r="B157" s="192" t="s">
        <v>790</v>
      </c>
      <c r="C157" s="192" t="s">
        <v>582</v>
      </c>
      <c r="D157" s="192" t="s">
        <v>661</v>
      </c>
      <c r="E157" s="187">
        <f t="shared" ref="E157:E186" si="15">SUM(F157:AG157)</f>
        <v>5.46</v>
      </c>
      <c r="F157" s="187"/>
      <c r="G157" s="187"/>
      <c r="H157" s="187">
        <v>0.05</v>
      </c>
      <c r="I157" s="187"/>
      <c r="J157" s="187">
        <v>4.17</v>
      </c>
      <c r="K157" s="187"/>
      <c r="L157" s="187">
        <v>0.03</v>
      </c>
      <c r="M157" s="187"/>
      <c r="N157" s="187">
        <v>0.04</v>
      </c>
      <c r="O157" s="187"/>
      <c r="P157" s="187"/>
      <c r="Q157" s="187"/>
      <c r="R157" s="187">
        <v>0.03</v>
      </c>
      <c r="S157" s="187"/>
      <c r="T157" s="187">
        <v>0.01</v>
      </c>
      <c r="U157" s="187"/>
      <c r="V157" s="187">
        <v>0.11</v>
      </c>
      <c r="W157" s="187"/>
      <c r="X157" s="187"/>
      <c r="Y157" s="187">
        <v>0.88</v>
      </c>
      <c r="Z157" s="187"/>
      <c r="AA157" s="187"/>
      <c r="AB157" s="187"/>
      <c r="AC157" s="187"/>
      <c r="AD157" s="187">
        <v>0.02</v>
      </c>
      <c r="AE157" s="187">
        <v>0.12</v>
      </c>
      <c r="AF157" s="187"/>
      <c r="AG157" s="187"/>
    </row>
    <row r="158" spans="1:33" ht="26.4">
      <c r="A158" s="191" t="s">
        <v>133</v>
      </c>
      <c r="B158" s="201" t="s">
        <v>474</v>
      </c>
      <c r="C158" s="192" t="s">
        <v>784</v>
      </c>
      <c r="D158" s="192"/>
      <c r="E158" s="187">
        <f t="shared" si="15"/>
        <v>2.5099999999999998</v>
      </c>
      <c r="F158" s="187"/>
      <c r="G158" s="187"/>
      <c r="H158" s="187"/>
      <c r="I158" s="187"/>
      <c r="J158" s="187">
        <v>0.05</v>
      </c>
      <c r="K158" s="187"/>
      <c r="L158" s="187">
        <v>0.35</v>
      </c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>
        <v>2.11</v>
      </c>
    </row>
    <row r="159" spans="1:33">
      <c r="A159" s="191" t="s">
        <v>133</v>
      </c>
      <c r="B159" s="192" t="s">
        <v>347</v>
      </c>
      <c r="C159" s="192" t="s">
        <v>324</v>
      </c>
      <c r="D159" s="192" t="s">
        <v>506</v>
      </c>
      <c r="E159" s="187">
        <f t="shared" si="15"/>
        <v>0.16</v>
      </c>
      <c r="F159" s="187"/>
      <c r="G159" s="187">
        <v>0.01</v>
      </c>
      <c r="H159" s="187">
        <v>0.01</v>
      </c>
      <c r="I159" s="187"/>
      <c r="J159" s="187">
        <v>0.13</v>
      </c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>
        <v>0.01</v>
      </c>
      <c r="Z159" s="187"/>
      <c r="AA159" s="187"/>
      <c r="AB159" s="187"/>
      <c r="AC159" s="187"/>
      <c r="AD159" s="187"/>
      <c r="AE159" s="187"/>
      <c r="AF159" s="187"/>
      <c r="AG159" s="187"/>
    </row>
    <row r="160" spans="1:33">
      <c r="E160" s="187">
        <f t="shared" si="15"/>
        <v>0</v>
      </c>
    </row>
    <row r="161" spans="1:33" ht="26.4">
      <c r="A161" s="191" t="s">
        <v>133</v>
      </c>
      <c r="B161" s="201" t="s">
        <v>471</v>
      </c>
      <c r="C161" s="192" t="s">
        <v>787</v>
      </c>
      <c r="D161" s="192" t="s">
        <v>706</v>
      </c>
      <c r="E161" s="187">
        <f t="shared" si="15"/>
        <v>0.27</v>
      </c>
      <c r="F161" s="187"/>
      <c r="G161" s="187"/>
      <c r="H161" s="187"/>
      <c r="I161" s="187"/>
      <c r="J161" s="187">
        <v>0.15</v>
      </c>
      <c r="K161" s="187"/>
      <c r="L161" s="187"/>
      <c r="M161" s="187"/>
      <c r="N161" s="187"/>
      <c r="O161" s="187"/>
      <c r="P161" s="187"/>
      <c r="Q161" s="187"/>
      <c r="R161" s="187">
        <v>0.1</v>
      </c>
      <c r="S161" s="187"/>
      <c r="T161" s="187"/>
      <c r="U161" s="187"/>
      <c r="V161" s="187"/>
      <c r="W161" s="187"/>
      <c r="X161" s="187"/>
      <c r="Y161" s="187">
        <v>0.02</v>
      </c>
      <c r="Z161" s="187"/>
      <c r="AA161" s="187"/>
      <c r="AB161" s="187"/>
      <c r="AC161" s="187"/>
      <c r="AD161" s="187"/>
      <c r="AE161" s="187"/>
      <c r="AF161" s="187"/>
      <c r="AG161" s="187"/>
    </row>
    <row r="162" spans="1:33">
      <c r="A162" s="191" t="s">
        <v>133</v>
      </c>
      <c r="B162" s="192" t="s">
        <v>348</v>
      </c>
      <c r="C162" s="192" t="s">
        <v>788</v>
      </c>
      <c r="D162" s="192" t="s">
        <v>571</v>
      </c>
      <c r="E162" s="187">
        <f t="shared" si="15"/>
        <v>0.23</v>
      </c>
      <c r="F162" s="187"/>
      <c r="G162" s="187"/>
      <c r="H162" s="187">
        <v>0.01</v>
      </c>
      <c r="I162" s="187"/>
      <c r="J162" s="187">
        <v>0.18</v>
      </c>
      <c r="K162" s="187"/>
      <c r="L162" s="187"/>
      <c r="M162" s="187"/>
      <c r="N162" s="187"/>
      <c r="O162" s="187"/>
      <c r="P162" s="187"/>
      <c r="Q162" s="187"/>
      <c r="R162" s="187">
        <v>0.01</v>
      </c>
      <c r="S162" s="187"/>
      <c r="T162" s="187"/>
      <c r="U162" s="187"/>
      <c r="V162" s="187"/>
      <c r="W162" s="187"/>
      <c r="X162" s="187"/>
      <c r="Y162" s="187">
        <v>0.03</v>
      </c>
      <c r="Z162" s="187"/>
      <c r="AA162" s="187"/>
      <c r="AB162" s="187"/>
      <c r="AC162" s="187"/>
      <c r="AD162" s="187"/>
      <c r="AE162" s="187"/>
      <c r="AF162" s="187"/>
      <c r="AG162" s="187"/>
    </row>
    <row r="163" spans="1:33">
      <c r="A163" s="191" t="s">
        <v>133</v>
      </c>
      <c r="B163" s="192" t="s">
        <v>344</v>
      </c>
      <c r="C163" s="192"/>
      <c r="D163" s="192"/>
      <c r="E163" s="187">
        <f t="shared" si="15"/>
        <v>0.16</v>
      </c>
      <c r="F163" s="187"/>
      <c r="G163" s="187"/>
      <c r="H163" s="187"/>
      <c r="I163" s="187"/>
      <c r="J163" s="187">
        <v>0.12</v>
      </c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>
        <v>0.04</v>
      </c>
      <c r="Z163" s="187"/>
      <c r="AA163" s="187"/>
      <c r="AB163" s="187"/>
      <c r="AC163" s="187"/>
      <c r="AD163" s="187"/>
      <c r="AE163" s="187"/>
      <c r="AF163" s="187"/>
      <c r="AG163" s="187"/>
    </row>
    <row r="164" spans="1:33">
      <c r="A164" s="191" t="s">
        <v>133</v>
      </c>
      <c r="B164" s="201" t="s">
        <v>792</v>
      </c>
      <c r="C164" s="192" t="s">
        <v>791</v>
      </c>
      <c r="D164" s="192" t="s">
        <v>506</v>
      </c>
      <c r="E164" s="187">
        <f t="shared" si="15"/>
        <v>0.67999999999999994</v>
      </c>
      <c r="F164" s="187"/>
      <c r="G164" s="187"/>
      <c r="H164" s="187"/>
      <c r="I164" s="187"/>
      <c r="J164" s="187">
        <v>0.08</v>
      </c>
      <c r="K164" s="187"/>
      <c r="L164" s="187">
        <v>0.6</v>
      </c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</row>
    <row r="165" spans="1:33" ht="26.4">
      <c r="A165" s="191" t="s">
        <v>133</v>
      </c>
      <c r="B165" s="201" t="s">
        <v>470</v>
      </c>
      <c r="C165" s="192" t="s">
        <v>789</v>
      </c>
      <c r="D165" s="192" t="s">
        <v>506</v>
      </c>
      <c r="E165" s="187">
        <f t="shared" si="15"/>
        <v>0.71</v>
      </c>
      <c r="F165" s="187"/>
      <c r="G165" s="187"/>
      <c r="H165" s="187"/>
      <c r="I165" s="187"/>
      <c r="J165" s="187">
        <v>0.21</v>
      </c>
      <c r="K165" s="187"/>
      <c r="L165" s="187">
        <v>0.49</v>
      </c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>
        <v>0.01</v>
      </c>
      <c r="Z165" s="187"/>
      <c r="AA165" s="187"/>
      <c r="AB165" s="187"/>
      <c r="AC165" s="187"/>
      <c r="AD165" s="187"/>
      <c r="AE165" s="187"/>
      <c r="AF165" s="187"/>
      <c r="AG165" s="187"/>
    </row>
    <row r="166" spans="1:33">
      <c r="A166" s="191" t="s">
        <v>133</v>
      </c>
      <c r="B166" s="192" t="s">
        <v>794</v>
      </c>
      <c r="C166" s="192" t="s">
        <v>795</v>
      </c>
      <c r="D166" s="192" t="s">
        <v>509</v>
      </c>
      <c r="E166" s="187">
        <f t="shared" si="15"/>
        <v>1.6500000000000001</v>
      </c>
      <c r="F166" s="187"/>
      <c r="G166" s="187"/>
      <c r="H166" s="187">
        <v>0.03</v>
      </c>
      <c r="I166" s="187"/>
      <c r="J166" s="187">
        <v>1.3900000000000001</v>
      </c>
      <c r="K166" s="187"/>
      <c r="L166" s="187">
        <v>0.15</v>
      </c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>
        <v>0.05</v>
      </c>
      <c r="Z166" s="187"/>
      <c r="AA166" s="187"/>
      <c r="AB166" s="187"/>
      <c r="AC166" s="187"/>
      <c r="AD166" s="187">
        <v>0.01</v>
      </c>
      <c r="AE166" s="187">
        <v>0.02</v>
      </c>
      <c r="AF166" s="187"/>
      <c r="AG166" s="187"/>
    </row>
    <row r="167" spans="1:33">
      <c r="A167" s="191" t="s">
        <v>133</v>
      </c>
      <c r="B167" s="192" t="s">
        <v>357</v>
      </c>
      <c r="C167" s="192" t="s">
        <v>796</v>
      </c>
      <c r="D167" s="192" t="s">
        <v>578</v>
      </c>
      <c r="E167" s="187">
        <f t="shared" si="15"/>
        <v>0.80000000000000016</v>
      </c>
      <c r="F167" s="187">
        <v>0.13</v>
      </c>
      <c r="G167" s="187"/>
      <c r="H167" s="187">
        <v>0.04</v>
      </c>
      <c r="I167" s="187"/>
      <c r="J167" s="187">
        <v>0.59000000000000008</v>
      </c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>
        <v>0.04</v>
      </c>
      <c r="Z167" s="187"/>
      <c r="AA167" s="187"/>
      <c r="AB167" s="187"/>
      <c r="AC167" s="187"/>
      <c r="AD167" s="187"/>
      <c r="AE167" s="187"/>
      <c r="AF167" s="187"/>
      <c r="AG167" s="187"/>
    </row>
    <row r="168" spans="1:33">
      <c r="A168" s="191" t="s">
        <v>133</v>
      </c>
      <c r="B168" s="192" t="s">
        <v>362</v>
      </c>
      <c r="C168" s="192" t="s">
        <v>797</v>
      </c>
      <c r="D168" s="192" t="s">
        <v>578</v>
      </c>
      <c r="E168" s="187">
        <f t="shared" si="15"/>
        <v>1.2</v>
      </c>
      <c r="F168" s="187"/>
      <c r="G168" s="187"/>
      <c r="H168" s="187"/>
      <c r="I168" s="187"/>
      <c r="J168" s="187">
        <v>1.1299999999999999</v>
      </c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>
        <v>0.05</v>
      </c>
      <c r="Z168" s="187"/>
      <c r="AA168" s="187"/>
      <c r="AB168" s="187"/>
      <c r="AC168" s="187"/>
      <c r="AD168" s="187"/>
      <c r="AE168" s="187">
        <v>0.02</v>
      </c>
      <c r="AF168" s="187"/>
      <c r="AG168" s="187"/>
    </row>
    <row r="169" spans="1:33">
      <c r="A169" s="191" t="s">
        <v>133</v>
      </c>
      <c r="B169" s="192" t="s">
        <v>363</v>
      </c>
      <c r="C169" s="192" t="s">
        <v>798</v>
      </c>
      <c r="D169" s="192" t="s">
        <v>578</v>
      </c>
      <c r="E169" s="187">
        <f t="shared" si="15"/>
        <v>0.49000000000000005</v>
      </c>
      <c r="F169" s="187"/>
      <c r="G169" s="187"/>
      <c r="H169" s="187"/>
      <c r="I169" s="187"/>
      <c r="J169" s="187">
        <v>0.28000000000000003</v>
      </c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>
        <v>0.14000000000000001</v>
      </c>
      <c r="Z169" s="187"/>
      <c r="AA169" s="187"/>
      <c r="AB169" s="187"/>
      <c r="AC169" s="187"/>
      <c r="AD169" s="187">
        <v>7.0000000000000007E-2</v>
      </c>
      <c r="AE169" s="187"/>
      <c r="AF169" s="187"/>
      <c r="AG169" s="187"/>
    </row>
    <row r="170" spans="1:33">
      <c r="A170" s="191" t="s">
        <v>133</v>
      </c>
      <c r="B170" s="192" t="s">
        <v>358</v>
      </c>
      <c r="C170" s="192" t="s">
        <v>799</v>
      </c>
      <c r="D170" s="192" t="s">
        <v>595</v>
      </c>
      <c r="E170" s="187">
        <f t="shared" si="15"/>
        <v>0.36</v>
      </c>
      <c r="F170" s="187"/>
      <c r="G170" s="187"/>
      <c r="H170" s="187"/>
      <c r="I170" s="187"/>
      <c r="J170" s="187">
        <v>0.28999999999999998</v>
      </c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>
        <v>7.0000000000000007E-2</v>
      </c>
      <c r="Z170" s="187"/>
      <c r="AA170" s="187"/>
      <c r="AB170" s="187"/>
      <c r="AC170" s="187"/>
      <c r="AD170" s="187"/>
      <c r="AE170" s="187"/>
      <c r="AF170" s="187"/>
      <c r="AG170" s="187"/>
    </row>
    <row r="171" spans="1:33">
      <c r="A171" s="191" t="s">
        <v>133</v>
      </c>
      <c r="B171" s="192" t="s">
        <v>359</v>
      </c>
      <c r="C171" s="192"/>
      <c r="D171" s="192" t="s">
        <v>595</v>
      </c>
      <c r="E171" s="187">
        <f t="shared" si="15"/>
        <v>0.32999999999999996</v>
      </c>
      <c r="F171" s="187"/>
      <c r="G171" s="187"/>
      <c r="H171" s="187"/>
      <c r="I171" s="187"/>
      <c r="J171" s="187">
        <v>0.28999999999999998</v>
      </c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>
        <v>0.04</v>
      </c>
      <c r="Z171" s="187"/>
      <c r="AA171" s="187"/>
      <c r="AB171" s="187"/>
      <c r="AC171" s="187"/>
      <c r="AD171" s="187"/>
      <c r="AE171" s="187"/>
      <c r="AF171" s="187"/>
      <c r="AG171" s="187"/>
    </row>
    <row r="172" spans="1:33">
      <c r="A172" s="191" t="s">
        <v>133</v>
      </c>
      <c r="B172" s="192" t="s">
        <v>360</v>
      </c>
      <c r="C172" s="192" t="s">
        <v>800</v>
      </c>
      <c r="D172" s="192" t="s">
        <v>595</v>
      </c>
      <c r="E172" s="187">
        <f t="shared" si="15"/>
        <v>0.45</v>
      </c>
      <c r="F172" s="187"/>
      <c r="G172" s="187"/>
      <c r="H172" s="187"/>
      <c r="I172" s="187"/>
      <c r="J172" s="187">
        <v>0.37</v>
      </c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>
        <v>0.08</v>
      </c>
      <c r="Z172" s="187"/>
      <c r="AA172" s="187"/>
      <c r="AB172" s="187"/>
      <c r="AC172" s="187"/>
      <c r="AD172" s="187"/>
      <c r="AE172" s="187"/>
      <c r="AF172" s="187"/>
      <c r="AG172" s="187"/>
    </row>
    <row r="173" spans="1:33">
      <c r="A173" s="191" t="s">
        <v>133</v>
      </c>
      <c r="B173" s="192" t="s">
        <v>349</v>
      </c>
      <c r="C173" s="192" t="s">
        <v>801</v>
      </c>
      <c r="D173" s="192" t="s">
        <v>802</v>
      </c>
      <c r="E173" s="187">
        <f t="shared" si="15"/>
        <v>0.47000000000000003</v>
      </c>
      <c r="F173" s="187"/>
      <c r="G173" s="187"/>
      <c r="H173" s="187"/>
      <c r="I173" s="187"/>
      <c r="J173" s="187">
        <v>0.31</v>
      </c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>
        <v>0.1</v>
      </c>
      <c r="Z173" s="187"/>
      <c r="AA173" s="187"/>
      <c r="AB173" s="187"/>
      <c r="AC173" s="187"/>
      <c r="AD173" s="187">
        <v>0.06</v>
      </c>
      <c r="AE173" s="187"/>
      <c r="AF173" s="187"/>
      <c r="AG173" s="187"/>
    </row>
    <row r="174" spans="1:33">
      <c r="A174" s="191" t="s">
        <v>133</v>
      </c>
      <c r="B174" s="192" t="s">
        <v>350</v>
      </c>
      <c r="C174" s="192" t="s">
        <v>803</v>
      </c>
      <c r="D174" s="192" t="s">
        <v>597</v>
      </c>
      <c r="E174" s="187">
        <f t="shared" si="15"/>
        <v>0.16</v>
      </c>
      <c r="F174" s="187">
        <v>0.01</v>
      </c>
      <c r="G174" s="187"/>
      <c r="H174" s="187"/>
      <c r="I174" s="187"/>
      <c r="J174" s="187">
        <v>0.04</v>
      </c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>
        <v>0.11</v>
      </c>
      <c r="Z174" s="187"/>
      <c r="AA174" s="187"/>
      <c r="AB174" s="187"/>
      <c r="AC174" s="187"/>
      <c r="AD174" s="187"/>
      <c r="AE174" s="187"/>
      <c r="AF174" s="187"/>
      <c r="AG174" s="187"/>
    </row>
    <row r="175" spans="1:33">
      <c r="A175" s="191" t="s">
        <v>133</v>
      </c>
      <c r="B175" s="192" t="s">
        <v>351</v>
      </c>
      <c r="C175" s="192" t="s">
        <v>804</v>
      </c>
      <c r="D175" s="192" t="s">
        <v>595</v>
      </c>
      <c r="E175" s="187">
        <f t="shared" si="15"/>
        <v>0.31</v>
      </c>
      <c r="F175" s="187">
        <v>0.08</v>
      </c>
      <c r="G175" s="187"/>
      <c r="H175" s="187"/>
      <c r="I175" s="187"/>
      <c r="J175" s="187">
        <v>0.09</v>
      </c>
      <c r="K175" s="187"/>
      <c r="L175" s="187"/>
      <c r="M175" s="187">
        <v>0.04</v>
      </c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>
        <v>0.1</v>
      </c>
      <c r="Z175" s="187"/>
      <c r="AA175" s="187"/>
      <c r="AB175" s="187"/>
      <c r="AC175" s="187"/>
      <c r="AD175" s="187"/>
      <c r="AE175" s="187"/>
      <c r="AF175" s="187"/>
      <c r="AG175" s="187"/>
    </row>
    <row r="176" spans="1:33">
      <c r="A176" s="191" t="s">
        <v>133</v>
      </c>
      <c r="B176" s="192" t="s">
        <v>805</v>
      </c>
      <c r="C176" s="192"/>
      <c r="D176" s="192" t="s">
        <v>595</v>
      </c>
      <c r="E176" s="187">
        <f t="shared" si="15"/>
        <v>0.18</v>
      </c>
      <c r="F176" s="187"/>
      <c r="G176" s="187"/>
      <c r="H176" s="187"/>
      <c r="I176" s="187"/>
      <c r="J176" s="187">
        <v>0.12</v>
      </c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>
        <v>0.06</v>
      </c>
      <c r="Z176" s="187"/>
      <c r="AA176" s="187"/>
      <c r="AB176" s="187"/>
      <c r="AC176" s="187"/>
      <c r="AD176" s="187"/>
      <c r="AE176" s="187"/>
      <c r="AF176" s="187"/>
      <c r="AG176" s="187"/>
    </row>
    <row r="177" spans="1:33">
      <c r="A177" s="191" t="s">
        <v>133</v>
      </c>
      <c r="B177" s="192" t="s">
        <v>806</v>
      </c>
      <c r="C177" s="192" t="s">
        <v>808</v>
      </c>
      <c r="D177" s="192" t="s">
        <v>802</v>
      </c>
      <c r="E177" s="187">
        <f t="shared" si="15"/>
        <v>0.3</v>
      </c>
      <c r="F177" s="187"/>
      <c r="G177" s="187"/>
      <c r="H177" s="187"/>
      <c r="I177" s="187"/>
      <c r="J177" s="187">
        <v>0.25</v>
      </c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>
        <v>0.05</v>
      </c>
      <c r="Z177" s="187"/>
      <c r="AA177" s="187"/>
      <c r="AB177" s="187"/>
      <c r="AC177" s="187"/>
      <c r="AD177" s="187"/>
      <c r="AE177" s="187"/>
      <c r="AF177" s="187"/>
      <c r="AG177" s="187"/>
    </row>
    <row r="178" spans="1:33">
      <c r="A178" s="191" t="s">
        <v>133</v>
      </c>
      <c r="B178" s="192" t="s">
        <v>807</v>
      </c>
      <c r="C178" s="192" t="s">
        <v>809</v>
      </c>
      <c r="D178" s="192" t="s">
        <v>595</v>
      </c>
      <c r="E178" s="187">
        <f t="shared" si="15"/>
        <v>0.5</v>
      </c>
      <c r="F178" s="187"/>
      <c r="G178" s="187"/>
      <c r="H178" s="187">
        <v>0.01</v>
      </c>
      <c r="I178" s="187"/>
      <c r="J178" s="187">
        <v>0.42</v>
      </c>
      <c r="K178" s="187"/>
      <c r="L178" s="187"/>
      <c r="M178" s="187"/>
      <c r="N178" s="187"/>
      <c r="O178" s="187"/>
      <c r="P178" s="187"/>
      <c r="Q178" s="187"/>
      <c r="R178" s="187">
        <v>0.01</v>
      </c>
      <c r="S178" s="187"/>
      <c r="T178" s="187"/>
      <c r="U178" s="187"/>
      <c r="V178" s="187"/>
      <c r="W178" s="187"/>
      <c r="X178" s="187"/>
      <c r="Y178" s="187">
        <v>0.06</v>
      </c>
      <c r="Z178" s="187"/>
      <c r="AA178" s="187"/>
      <c r="AB178" s="187"/>
      <c r="AC178" s="187"/>
      <c r="AD178" s="187"/>
      <c r="AE178" s="187"/>
      <c r="AF178" s="187"/>
      <c r="AG178" s="187"/>
    </row>
    <row r="179" spans="1:33">
      <c r="A179" s="191" t="s">
        <v>133</v>
      </c>
      <c r="B179" s="192" t="s">
        <v>352</v>
      </c>
      <c r="C179" s="192" t="s">
        <v>810</v>
      </c>
      <c r="D179" s="192" t="s">
        <v>595</v>
      </c>
      <c r="E179" s="187">
        <f t="shared" si="15"/>
        <v>0.66999999999999993</v>
      </c>
      <c r="F179" s="187"/>
      <c r="G179" s="187"/>
      <c r="H179" s="187">
        <v>0.22</v>
      </c>
      <c r="I179" s="187"/>
      <c r="J179" s="187">
        <v>0.37</v>
      </c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>
        <v>7.0000000000000007E-2</v>
      </c>
      <c r="Z179" s="187"/>
      <c r="AA179" s="187"/>
      <c r="AB179" s="187"/>
      <c r="AC179" s="187"/>
      <c r="AD179" s="187">
        <v>0.01</v>
      </c>
      <c r="AE179" s="187"/>
      <c r="AF179" s="187"/>
      <c r="AG179" s="187"/>
    </row>
    <row r="180" spans="1:33">
      <c r="A180" s="191" t="s">
        <v>133</v>
      </c>
      <c r="B180" s="192" t="s">
        <v>353</v>
      </c>
      <c r="C180" s="192" t="s">
        <v>812</v>
      </c>
      <c r="D180" s="192" t="s">
        <v>579</v>
      </c>
      <c r="E180" s="187">
        <f t="shared" si="15"/>
        <v>1.22</v>
      </c>
      <c r="F180" s="187"/>
      <c r="G180" s="187"/>
      <c r="H180" s="187">
        <v>0.9</v>
      </c>
      <c r="I180" s="187"/>
      <c r="J180" s="187">
        <v>0.32</v>
      </c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</row>
    <row r="181" spans="1:33">
      <c r="A181" s="191" t="s">
        <v>133</v>
      </c>
      <c r="B181" s="192" t="s">
        <v>354</v>
      </c>
      <c r="C181" s="192" t="s">
        <v>811</v>
      </c>
      <c r="D181" s="192" t="s">
        <v>579</v>
      </c>
      <c r="E181" s="187">
        <f t="shared" si="15"/>
        <v>0.01</v>
      </c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>
        <v>0.01</v>
      </c>
      <c r="Z181" s="187"/>
      <c r="AA181" s="187"/>
      <c r="AB181" s="187"/>
      <c r="AC181" s="187"/>
      <c r="AD181" s="187"/>
      <c r="AE181" s="187"/>
      <c r="AF181" s="187"/>
      <c r="AG181" s="187"/>
    </row>
    <row r="182" spans="1:33">
      <c r="A182" s="191" t="s">
        <v>133</v>
      </c>
      <c r="B182" s="192" t="s">
        <v>355</v>
      </c>
      <c r="C182" s="192" t="s">
        <v>813</v>
      </c>
      <c r="D182" s="192" t="s">
        <v>595</v>
      </c>
      <c r="E182" s="187">
        <f t="shared" si="15"/>
        <v>0.24000000000000005</v>
      </c>
      <c r="F182" s="187"/>
      <c r="G182" s="187"/>
      <c r="H182" s="187"/>
      <c r="I182" s="187"/>
      <c r="J182" s="187">
        <v>0.14000000000000001</v>
      </c>
      <c r="K182" s="187"/>
      <c r="L182" s="187">
        <v>0.01</v>
      </c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>
        <v>0.08</v>
      </c>
      <c r="Z182" s="187"/>
      <c r="AA182" s="187"/>
      <c r="AB182" s="187"/>
      <c r="AC182" s="187"/>
      <c r="AD182" s="187"/>
      <c r="AE182" s="187">
        <v>0.01</v>
      </c>
      <c r="AF182" s="187"/>
      <c r="AG182" s="187"/>
    </row>
    <row r="183" spans="1:33">
      <c r="A183" s="191" t="s">
        <v>133</v>
      </c>
      <c r="B183" s="192" t="s">
        <v>356</v>
      </c>
      <c r="C183" s="192" t="s">
        <v>814</v>
      </c>
      <c r="D183" s="192" t="s">
        <v>802</v>
      </c>
      <c r="E183" s="187">
        <f t="shared" si="15"/>
        <v>0.11</v>
      </c>
      <c r="F183" s="187"/>
      <c r="G183" s="187"/>
      <c r="H183" s="187"/>
      <c r="I183" s="187"/>
      <c r="J183" s="187">
        <v>0.01</v>
      </c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>
        <v>0.1</v>
      </c>
      <c r="Z183" s="187"/>
      <c r="AA183" s="187"/>
      <c r="AB183" s="187"/>
      <c r="AC183" s="187"/>
      <c r="AD183" s="187"/>
      <c r="AE183" s="187"/>
      <c r="AF183" s="187"/>
      <c r="AG183" s="187"/>
    </row>
    <row r="184" spans="1:33">
      <c r="A184" s="191" t="s">
        <v>133</v>
      </c>
      <c r="B184" s="192" t="s">
        <v>345</v>
      </c>
      <c r="C184" s="192" t="s">
        <v>793</v>
      </c>
      <c r="D184" s="192" t="s">
        <v>571</v>
      </c>
      <c r="E184" s="187">
        <f t="shared" si="15"/>
        <v>2.2600000000000002</v>
      </c>
      <c r="F184" s="187"/>
      <c r="G184" s="187"/>
      <c r="H184" s="187">
        <v>0.38</v>
      </c>
      <c r="I184" s="187"/>
      <c r="J184" s="187">
        <v>1.22</v>
      </c>
      <c r="K184" s="187"/>
      <c r="L184" s="187">
        <v>0.52</v>
      </c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>
        <v>0.12</v>
      </c>
      <c r="AF184" s="187">
        <v>0.02</v>
      </c>
      <c r="AG184" s="187"/>
    </row>
    <row r="185" spans="1:33" ht="26.4">
      <c r="A185" s="191" t="s">
        <v>133</v>
      </c>
      <c r="B185" s="201" t="s">
        <v>475</v>
      </c>
      <c r="C185" s="201" t="s">
        <v>786</v>
      </c>
      <c r="D185" s="192" t="s">
        <v>506</v>
      </c>
      <c r="E185" s="187">
        <f t="shared" si="15"/>
        <v>1.8900000000000001</v>
      </c>
      <c r="F185" s="187"/>
      <c r="G185" s="187"/>
      <c r="H185" s="187"/>
      <c r="I185" s="187"/>
      <c r="J185" s="187">
        <v>0.13</v>
      </c>
      <c r="K185" s="187"/>
      <c r="L185" s="187">
        <v>1.76</v>
      </c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</row>
    <row r="186" spans="1:33">
      <c r="A186" s="191" t="s">
        <v>133</v>
      </c>
      <c r="B186" s="192" t="s">
        <v>361</v>
      </c>
      <c r="C186" s="192" t="s">
        <v>346</v>
      </c>
      <c r="D186" s="192"/>
      <c r="E186" s="187">
        <f t="shared" si="15"/>
        <v>0.02</v>
      </c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>
        <v>0.02</v>
      </c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</row>
    <row r="187" spans="1:33" s="190" customFormat="1" ht="13.8">
      <c r="A187" s="215" t="s">
        <v>1037</v>
      </c>
      <c r="B187" s="216" t="s">
        <v>898</v>
      </c>
      <c r="C187" s="217"/>
      <c r="D187" s="217"/>
      <c r="E187" s="219">
        <f>SUM(E188:E205)</f>
        <v>21.56</v>
      </c>
      <c r="F187" s="219">
        <f t="shared" ref="F187:AG187" si="16">SUM(F188:F205)</f>
        <v>0</v>
      </c>
      <c r="G187" s="219">
        <f t="shared" si="16"/>
        <v>0</v>
      </c>
      <c r="H187" s="219">
        <f t="shared" si="16"/>
        <v>2.2400000000000002</v>
      </c>
      <c r="I187" s="219">
        <f t="shared" si="16"/>
        <v>1.42</v>
      </c>
      <c r="J187" s="219">
        <f t="shared" si="16"/>
        <v>6.8999999999999995</v>
      </c>
      <c r="K187" s="219">
        <f t="shared" si="16"/>
        <v>1.55</v>
      </c>
      <c r="L187" s="219">
        <f t="shared" si="16"/>
        <v>4.97</v>
      </c>
      <c r="M187" s="219">
        <f t="shared" si="16"/>
        <v>0</v>
      </c>
      <c r="N187" s="219">
        <f t="shared" si="16"/>
        <v>0</v>
      </c>
      <c r="O187" s="219">
        <f t="shared" si="16"/>
        <v>0</v>
      </c>
      <c r="P187" s="219">
        <f t="shared" si="16"/>
        <v>0</v>
      </c>
      <c r="Q187" s="219">
        <f t="shared" si="16"/>
        <v>0</v>
      </c>
      <c r="R187" s="219">
        <f t="shared" si="16"/>
        <v>0.01</v>
      </c>
      <c r="S187" s="219">
        <f t="shared" si="16"/>
        <v>0</v>
      </c>
      <c r="T187" s="219">
        <f t="shared" si="16"/>
        <v>0</v>
      </c>
      <c r="U187" s="219">
        <f t="shared" si="16"/>
        <v>0</v>
      </c>
      <c r="V187" s="219">
        <f t="shared" si="16"/>
        <v>0</v>
      </c>
      <c r="W187" s="219">
        <f t="shared" si="16"/>
        <v>0</v>
      </c>
      <c r="X187" s="219">
        <f t="shared" si="16"/>
        <v>0</v>
      </c>
      <c r="Y187" s="219">
        <f t="shared" si="16"/>
        <v>1.6400000000000003</v>
      </c>
      <c r="Z187" s="219">
        <f t="shared" si="16"/>
        <v>0</v>
      </c>
      <c r="AA187" s="219">
        <f t="shared" si="16"/>
        <v>0</v>
      </c>
      <c r="AB187" s="219">
        <f t="shared" si="16"/>
        <v>0</v>
      </c>
      <c r="AC187" s="219">
        <f t="shared" si="16"/>
        <v>0</v>
      </c>
      <c r="AD187" s="219">
        <f t="shared" si="16"/>
        <v>0</v>
      </c>
      <c r="AE187" s="219">
        <f t="shared" si="16"/>
        <v>1.04</v>
      </c>
      <c r="AF187" s="219">
        <f t="shared" si="16"/>
        <v>0.71000000000000008</v>
      </c>
      <c r="AG187" s="219">
        <f t="shared" si="16"/>
        <v>1.08</v>
      </c>
    </row>
    <row r="188" spans="1:33">
      <c r="A188" s="191" t="s">
        <v>133</v>
      </c>
      <c r="B188" s="200" t="s">
        <v>790</v>
      </c>
      <c r="C188" s="192" t="s">
        <v>582</v>
      </c>
      <c r="D188" s="192" t="s">
        <v>661</v>
      </c>
      <c r="E188" s="187">
        <f t="shared" ref="E188:E205" si="17">SUM(F188:AG188)</f>
        <v>8.629999999999999</v>
      </c>
      <c r="F188" s="187"/>
      <c r="G188" s="187"/>
      <c r="H188" s="187">
        <v>0.51</v>
      </c>
      <c r="I188" s="187">
        <v>0.13</v>
      </c>
      <c r="J188" s="187">
        <v>4.47</v>
      </c>
      <c r="K188" s="187"/>
      <c r="L188" s="187">
        <v>1.94</v>
      </c>
      <c r="M188" s="187"/>
      <c r="N188" s="187"/>
      <c r="O188" s="187"/>
      <c r="P188" s="187"/>
      <c r="Q188" s="187"/>
      <c r="R188" s="187">
        <v>0.01</v>
      </c>
      <c r="S188" s="187"/>
      <c r="T188" s="187"/>
      <c r="U188" s="187"/>
      <c r="V188" s="187"/>
      <c r="W188" s="187"/>
      <c r="X188" s="187"/>
      <c r="Y188" s="187">
        <v>0.45</v>
      </c>
      <c r="Z188" s="187"/>
      <c r="AA188" s="187"/>
      <c r="AB188" s="187"/>
      <c r="AC188" s="187"/>
      <c r="AD188" s="187"/>
      <c r="AE188" s="187">
        <v>0.6</v>
      </c>
      <c r="AF188" s="187">
        <v>0.52</v>
      </c>
      <c r="AG188" s="187"/>
    </row>
    <row r="189" spans="1:33">
      <c r="A189" s="191" t="s">
        <v>133</v>
      </c>
      <c r="B189" s="200" t="s">
        <v>343</v>
      </c>
      <c r="C189" s="192" t="s">
        <v>823</v>
      </c>
      <c r="D189" s="192" t="s">
        <v>802</v>
      </c>
      <c r="E189" s="187">
        <f t="shared" si="17"/>
        <v>4.57</v>
      </c>
      <c r="F189" s="187"/>
      <c r="G189" s="187"/>
      <c r="H189" s="187"/>
      <c r="I189" s="187"/>
      <c r="J189" s="187"/>
      <c r="K189" s="187">
        <v>1.55</v>
      </c>
      <c r="L189" s="187">
        <v>2.16</v>
      </c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>
        <v>0.86</v>
      </c>
    </row>
    <row r="190" spans="1:33">
      <c r="A190" s="191" t="s">
        <v>133</v>
      </c>
      <c r="B190" s="200" t="s">
        <v>399</v>
      </c>
      <c r="C190" s="192" t="s">
        <v>767</v>
      </c>
      <c r="D190" s="192"/>
      <c r="E190" s="187">
        <f t="shared" si="17"/>
        <v>0.18</v>
      </c>
      <c r="F190" s="187"/>
      <c r="G190" s="187"/>
      <c r="H190" s="187">
        <v>0.01</v>
      </c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>
        <v>0.09</v>
      </c>
      <c r="Z190" s="187"/>
      <c r="AA190" s="187"/>
      <c r="AB190" s="187"/>
      <c r="AC190" s="187"/>
      <c r="AD190" s="187"/>
      <c r="AE190" s="187">
        <v>7.0000000000000007E-2</v>
      </c>
      <c r="AF190" s="187">
        <v>0.01</v>
      </c>
      <c r="AG190" s="187"/>
    </row>
    <row r="191" spans="1:33">
      <c r="A191" s="191" t="s">
        <v>133</v>
      </c>
      <c r="B191" s="200" t="s">
        <v>400</v>
      </c>
      <c r="C191" s="192" t="s">
        <v>767</v>
      </c>
      <c r="D191" s="192"/>
      <c r="E191" s="187">
        <f t="shared" si="17"/>
        <v>0.13</v>
      </c>
      <c r="F191" s="187"/>
      <c r="G191" s="187"/>
      <c r="H191" s="187"/>
      <c r="I191" s="187"/>
      <c r="J191" s="187">
        <v>0.1</v>
      </c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>
        <v>0.03</v>
      </c>
      <c r="Z191" s="187"/>
      <c r="AA191" s="187"/>
      <c r="AB191" s="187"/>
      <c r="AC191" s="187"/>
      <c r="AD191" s="187"/>
      <c r="AE191" s="187"/>
      <c r="AF191" s="187"/>
      <c r="AG191" s="187"/>
    </row>
    <row r="192" spans="1:33">
      <c r="A192" s="191" t="s">
        <v>133</v>
      </c>
      <c r="B192" s="200" t="s">
        <v>401</v>
      </c>
      <c r="C192" s="192" t="s">
        <v>767</v>
      </c>
      <c r="D192" s="192"/>
      <c r="E192" s="187">
        <f t="shared" si="17"/>
        <v>0.21000000000000002</v>
      </c>
      <c r="F192" s="187"/>
      <c r="G192" s="187"/>
      <c r="H192" s="187"/>
      <c r="I192" s="187"/>
      <c r="J192" s="187">
        <v>0.13</v>
      </c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>
        <v>0.08</v>
      </c>
      <c r="Z192" s="187"/>
      <c r="AA192" s="187"/>
      <c r="AB192" s="187"/>
      <c r="AC192" s="187"/>
      <c r="AD192" s="187"/>
      <c r="AE192" s="187"/>
      <c r="AF192" s="187"/>
      <c r="AG192" s="187"/>
    </row>
    <row r="193" spans="1:33">
      <c r="A193" s="191" t="s">
        <v>133</v>
      </c>
      <c r="B193" s="200" t="s">
        <v>402</v>
      </c>
      <c r="C193" s="192" t="s">
        <v>767</v>
      </c>
      <c r="D193" s="192"/>
      <c r="E193" s="187">
        <f t="shared" si="17"/>
        <v>0.54</v>
      </c>
      <c r="F193" s="187"/>
      <c r="G193" s="187"/>
      <c r="H193" s="187">
        <v>0.12</v>
      </c>
      <c r="I193" s="187">
        <v>0.1</v>
      </c>
      <c r="J193" s="187">
        <v>0.2</v>
      </c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>
        <v>0.05</v>
      </c>
      <c r="Z193" s="187"/>
      <c r="AA193" s="187"/>
      <c r="AB193" s="187"/>
      <c r="AC193" s="187"/>
      <c r="AD193" s="187"/>
      <c r="AE193" s="187">
        <v>7.0000000000000007E-2</v>
      </c>
      <c r="AF193" s="187"/>
      <c r="AG193" s="187"/>
    </row>
    <row r="194" spans="1:33">
      <c r="A194" s="191" t="s">
        <v>133</v>
      </c>
      <c r="B194" s="200" t="s">
        <v>403</v>
      </c>
      <c r="C194" s="192" t="s">
        <v>767</v>
      </c>
      <c r="D194" s="192"/>
      <c r="E194" s="187">
        <f t="shared" si="17"/>
        <v>0.21000000000000002</v>
      </c>
      <c r="F194" s="187"/>
      <c r="G194" s="187"/>
      <c r="H194" s="187">
        <v>0.03</v>
      </c>
      <c r="I194" s="187"/>
      <c r="J194" s="187">
        <v>0.08</v>
      </c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>
        <v>0.1</v>
      </c>
      <c r="Z194" s="187"/>
      <c r="AA194" s="187"/>
      <c r="AB194" s="187"/>
      <c r="AC194" s="187"/>
      <c r="AD194" s="187"/>
      <c r="AE194" s="187"/>
      <c r="AF194" s="187"/>
      <c r="AG194" s="187"/>
    </row>
    <row r="195" spans="1:33">
      <c r="A195" s="191" t="s">
        <v>133</v>
      </c>
      <c r="B195" s="200" t="s">
        <v>404</v>
      </c>
      <c r="C195" s="192" t="s">
        <v>767</v>
      </c>
      <c r="D195" s="192"/>
      <c r="E195" s="187">
        <f t="shared" si="17"/>
        <v>0.27</v>
      </c>
      <c r="F195" s="187"/>
      <c r="G195" s="187"/>
      <c r="H195" s="187">
        <v>0.1</v>
      </c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>
        <v>0.14000000000000001</v>
      </c>
      <c r="Z195" s="187"/>
      <c r="AA195" s="187"/>
      <c r="AB195" s="187"/>
      <c r="AC195" s="187"/>
      <c r="AD195" s="187"/>
      <c r="AE195" s="187">
        <v>0.02</v>
      </c>
      <c r="AF195" s="187">
        <v>0.01</v>
      </c>
      <c r="AG195" s="187"/>
    </row>
    <row r="196" spans="1:33">
      <c r="A196" s="191" t="s">
        <v>133</v>
      </c>
      <c r="B196" s="200" t="s">
        <v>405</v>
      </c>
      <c r="C196" s="192" t="s">
        <v>767</v>
      </c>
      <c r="D196" s="192"/>
      <c r="E196" s="187">
        <f t="shared" si="17"/>
        <v>2.0300000000000002</v>
      </c>
      <c r="F196" s="187"/>
      <c r="G196" s="187"/>
      <c r="H196" s="187">
        <v>0.34</v>
      </c>
      <c r="I196" s="187"/>
      <c r="J196" s="187">
        <v>1.01</v>
      </c>
      <c r="K196" s="187"/>
      <c r="L196" s="187">
        <v>0.34</v>
      </c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>
        <v>0.09</v>
      </c>
      <c r="Z196" s="187"/>
      <c r="AA196" s="187"/>
      <c r="AB196" s="187"/>
      <c r="AC196" s="187"/>
      <c r="AD196" s="187"/>
      <c r="AE196" s="187">
        <v>0.23</v>
      </c>
      <c r="AF196" s="187">
        <v>0.02</v>
      </c>
      <c r="AG196" s="187"/>
    </row>
    <row r="197" spans="1:33">
      <c r="A197" s="191" t="s">
        <v>133</v>
      </c>
      <c r="B197" s="200" t="s">
        <v>406</v>
      </c>
      <c r="C197" s="192" t="s">
        <v>767</v>
      </c>
      <c r="D197" s="192"/>
      <c r="E197" s="187">
        <f t="shared" si="17"/>
        <v>0.3</v>
      </c>
      <c r="F197" s="187"/>
      <c r="G197" s="187"/>
      <c r="H197" s="187">
        <v>0.15</v>
      </c>
      <c r="I197" s="187"/>
      <c r="J197" s="187">
        <v>0.09</v>
      </c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>
        <v>0.06</v>
      </c>
      <c r="Z197" s="187"/>
      <c r="AA197" s="187"/>
      <c r="AB197" s="187"/>
      <c r="AC197" s="187"/>
      <c r="AD197" s="187"/>
      <c r="AE197" s="187"/>
      <c r="AF197" s="187"/>
      <c r="AG197" s="187"/>
    </row>
    <row r="198" spans="1:33">
      <c r="A198" s="191" t="s">
        <v>133</v>
      </c>
      <c r="B198" s="200" t="s">
        <v>407</v>
      </c>
      <c r="C198" s="192" t="s">
        <v>767</v>
      </c>
      <c r="D198" s="192"/>
      <c r="E198" s="187">
        <f t="shared" si="17"/>
        <v>0.19</v>
      </c>
      <c r="F198" s="187"/>
      <c r="G198" s="187"/>
      <c r="H198" s="187">
        <v>0.02</v>
      </c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>
        <v>0.17</v>
      </c>
      <c r="Z198" s="187"/>
      <c r="AA198" s="187"/>
      <c r="AB198" s="187"/>
      <c r="AC198" s="187"/>
      <c r="AD198" s="187"/>
      <c r="AE198" s="187"/>
      <c r="AF198" s="187"/>
      <c r="AG198" s="187"/>
    </row>
    <row r="199" spans="1:33">
      <c r="A199" s="191" t="s">
        <v>133</v>
      </c>
      <c r="B199" s="200" t="s">
        <v>411</v>
      </c>
      <c r="C199" s="192" t="s">
        <v>825</v>
      </c>
      <c r="D199" s="192"/>
      <c r="E199" s="187">
        <f t="shared" si="17"/>
        <v>1.1100000000000001</v>
      </c>
      <c r="F199" s="187"/>
      <c r="G199" s="187"/>
      <c r="H199" s="187">
        <v>0.21</v>
      </c>
      <c r="I199" s="187">
        <v>0.19</v>
      </c>
      <c r="J199" s="187">
        <v>0.46000000000000008</v>
      </c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>
        <v>0.08</v>
      </c>
      <c r="Z199" s="187"/>
      <c r="AA199" s="187"/>
      <c r="AB199" s="187"/>
      <c r="AC199" s="187"/>
      <c r="AD199" s="187"/>
      <c r="AE199" s="187">
        <v>0.04</v>
      </c>
      <c r="AF199" s="187">
        <v>0.13</v>
      </c>
      <c r="AG199" s="187"/>
    </row>
    <row r="200" spans="1:33">
      <c r="A200" s="191" t="s">
        <v>133</v>
      </c>
      <c r="B200" s="200" t="s">
        <v>824</v>
      </c>
      <c r="C200" s="192" t="s">
        <v>827</v>
      </c>
      <c r="D200" s="192"/>
      <c r="E200" s="187">
        <f t="shared" si="17"/>
        <v>0.12</v>
      </c>
      <c r="F200" s="187"/>
      <c r="G200" s="187"/>
      <c r="H200" s="187"/>
      <c r="I200" s="187">
        <v>0.02</v>
      </c>
      <c r="J200" s="187">
        <v>0.02</v>
      </c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>
        <v>0.08</v>
      </c>
      <c r="Z200" s="187"/>
      <c r="AA200" s="187"/>
      <c r="AB200" s="187"/>
      <c r="AC200" s="187"/>
      <c r="AD200" s="187"/>
      <c r="AE200" s="187"/>
      <c r="AF200" s="187"/>
      <c r="AG200" s="187"/>
    </row>
    <row r="201" spans="1:33">
      <c r="A201" s="191" t="s">
        <v>133</v>
      </c>
      <c r="B201" s="200" t="s">
        <v>410</v>
      </c>
      <c r="C201" s="192" t="s">
        <v>826</v>
      </c>
      <c r="D201" s="192"/>
      <c r="E201" s="187">
        <f t="shared" si="17"/>
        <v>0.81</v>
      </c>
      <c r="F201" s="187"/>
      <c r="G201" s="187"/>
      <c r="H201" s="187"/>
      <c r="I201" s="187">
        <v>0.52</v>
      </c>
      <c r="J201" s="187">
        <v>0.23</v>
      </c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>
        <v>0.05</v>
      </c>
      <c r="Z201" s="187"/>
      <c r="AA201" s="187"/>
      <c r="AB201" s="187"/>
      <c r="AC201" s="187"/>
      <c r="AD201" s="187"/>
      <c r="AE201" s="187">
        <v>0.01</v>
      </c>
      <c r="AF201" s="187"/>
      <c r="AG201" s="187"/>
    </row>
    <row r="202" spans="1:33">
      <c r="A202" s="191" t="s">
        <v>133</v>
      </c>
      <c r="B202" s="200" t="s">
        <v>412</v>
      </c>
      <c r="C202" s="192" t="s">
        <v>828</v>
      </c>
      <c r="D202" s="192"/>
      <c r="E202" s="187">
        <f t="shared" si="17"/>
        <v>0.08</v>
      </c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>
        <v>0.08</v>
      </c>
      <c r="Z202" s="187"/>
      <c r="AA202" s="187"/>
      <c r="AB202" s="187"/>
      <c r="AC202" s="187"/>
      <c r="AD202" s="187"/>
      <c r="AE202" s="187"/>
      <c r="AF202" s="187"/>
      <c r="AG202" s="187"/>
    </row>
    <row r="203" spans="1:33">
      <c r="A203" s="191" t="s">
        <v>133</v>
      </c>
      <c r="B203" s="200" t="s">
        <v>413</v>
      </c>
      <c r="C203" s="192" t="s">
        <v>491</v>
      </c>
      <c r="D203" s="192"/>
      <c r="E203" s="187">
        <f t="shared" si="17"/>
        <v>0.08</v>
      </c>
      <c r="F203" s="187"/>
      <c r="G203" s="187"/>
      <c r="H203" s="187"/>
      <c r="I203" s="187">
        <v>7.0000000000000007E-2</v>
      </c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>
        <v>0.01</v>
      </c>
      <c r="Z203" s="187"/>
      <c r="AA203" s="187"/>
      <c r="AB203" s="187"/>
      <c r="AC203" s="187"/>
      <c r="AD203" s="187"/>
      <c r="AE203" s="187"/>
      <c r="AF203" s="187"/>
      <c r="AG203" s="187"/>
    </row>
    <row r="204" spans="1:33">
      <c r="A204" s="191" t="s">
        <v>133</v>
      </c>
      <c r="B204" s="200" t="s">
        <v>408</v>
      </c>
      <c r="C204" s="192" t="s">
        <v>491</v>
      </c>
      <c r="D204" s="192"/>
      <c r="E204" s="187">
        <f t="shared" si="17"/>
        <v>0.29000000000000004</v>
      </c>
      <c r="F204" s="187"/>
      <c r="G204" s="187"/>
      <c r="H204" s="187"/>
      <c r="I204" s="187">
        <v>0.14000000000000001</v>
      </c>
      <c r="J204" s="187">
        <v>7.0000000000000007E-2</v>
      </c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>
        <v>0.08</v>
      </c>
      <c r="Z204" s="187"/>
      <c r="AA204" s="187"/>
      <c r="AB204" s="187"/>
      <c r="AC204" s="187"/>
      <c r="AD204" s="187"/>
      <c r="AE204" s="187"/>
      <c r="AF204" s="187"/>
      <c r="AG204" s="187"/>
    </row>
    <row r="205" spans="1:33">
      <c r="A205" s="208" t="s">
        <v>133</v>
      </c>
      <c r="B205" s="227" t="s">
        <v>409</v>
      </c>
      <c r="C205" s="209" t="s">
        <v>491</v>
      </c>
      <c r="D205" s="209"/>
      <c r="E205" s="210">
        <f t="shared" si="17"/>
        <v>1.81</v>
      </c>
      <c r="F205" s="210"/>
      <c r="G205" s="210"/>
      <c r="H205" s="210">
        <v>0.75</v>
      </c>
      <c r="I205" s="210">
        <v>0.25</v>
      </c>
      <c r="J205" s="210">
        <v>0.04</v>
      </c>
      <c r="K205" s="210"/>
      <c r="L205" s="210">
        <v>0.53</v>
      </c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>
        <v>0.02</v>
      </c>
      <c r="AG205" s="210">
        <v>0.22</v>
      </c>
    </row>
    <row r="206" spans="1:33" s="189" customFormat="1">
      <c r="A206" s="218">
        <v>2</v>
      </c>
      <c r="B206" s="185" t="s">
        <v>60</v>
      </c>
      <c r="C206" s="186"/>
      <c r="D206" s="186"/>
      <c r="E206" s="188">
        <f>E207+E211+E214+E217+E221+E223+E227</f>
        <v>81.459999999999994</v>
      </c>
      <c r="F206" s="188">
        <f t="shared" ref="F206:AG206" si="18">F207+F211+F214+F217+F221+F223+F227</f>
        <v>0.29000000000000004</v>
      </c>
      <c r="G206" s="188">
        <f t="shared" si="18"/>
        <v>0</v>
      </c>
      <c r="H206" s="188">
        <f t="shared" si="18"/>
        <v>11.51</v>
      </c>
      <c r="I206" s="188">
        <f t="shared" si="18"/>
        <v>0.95</v>
      </c>
      <c r="J206" s="188">
        <f t="shared" si="18"/>
        <v>8.5599999999999987</v>
      </c>
      <c r="K206" s="188">
        <f t="shared" si="18"/>
        <v>18.73</v>
      </c>
      <c r="L206" s="188">
        <f t="shared" si="18"/>
        <v>6.0699999999999994</v>
      </c>
      <c r="M206" s="188">
        <f t="shared" si="18"/>
        <v>0</v>
      </c>
      <c r="N206" s="188">
        <f t="shared" si="18"/>
        <v>0</v>
      </c>
      <c r="O206" s="188">
        <f t="shared" si="18"/>
        <v>0</v>
      </c>
      <c r="P206" s="188">
        <f t="shared" si="18"/>
        <v>0</v>
      </c>
      <c r="Q206" s="188">
        <f t="shared" si="18"/>
        <v>1.1099999999999999</v>
      </c>
      <c r="R206" s="188">
        <f t="shared" si="18"/>
        <v>0.66</v>
      </c>
      <c r="S206" s="188">
        <f t="shared" si="18"/>
        <v>0</v>
      </c>
      <c r="T206" s="188">
        <f t="shared" si="18"/>
        <v>0</v>
      </c>
      <c r="U206" s="188">
        <f t="shared" si="18"/>
        <v>0</v>
      </c>
      <c r="V206" s="188">
        <f t="shared" si="18"/>
        <v>0</v>
      </c>
      <c r="W206" s="188">
        <f t="shared" si="18"/>
        <v>0</v>
      </c>
      <c r="X206" s="188">
        <f t="shared" si="18"/>
        <v>0</v>
      </c>
      <c r="Y206" s="188">
        <f t="shared" si="18"/>
        <v>1.8199999999999998</v>
      </c>
      <c r="Z206" s="188">
        <f t="shared" si="18"/>
        <v>0</v>
      </c>
      <c r="AA206" s="188">
        <f t="shared" si="18"/>
        <v>0</v>
      </c>
      <c r="AB206" s="188">
        <f t="shared" si="18"/>
        <v>0</v>
      </c>
      <c r="AC206" s="188">
        <f t="shared" si="18"/>
        <v>0</v>
      </c>
      <c r="AD206" s="188">
        <f t="shared" si="18"/>
        <v>0</v>
      </c>
      <c r="AE206" s="188">
        <f t="shared" si="18"/>
        <v>12.57</v>
      </c>
      <c r="AF206" s="188">
        <f t="shared" si="18"/>
        <v>2.2800000000000002</v>
      </c>
      <c r="AG206" s="188">
        <f t="shared" si="18"/>
        <v>16.91</v>
      </c>
    </row>
    <row r="207" spans="1:33" s="190" customFormat="1" ht="13.8">
      <c r="A207" s="215" t="s">
        <v>1037</v>
      </c>
      <c r="B207" s="216" t="s">
        <v>899</v>
      </c>
      <c r="C207" s="217"/>
      <c r="D207" s="217"/>
      <c r="E207" s="219">
        <f>SUM(E208:E210)</f>
        <v>12.209999999999999</v>
      </c>
      <c r="F207" s="219">
        <f t="shared" ref="F207:AG207" si="19">SUM(F208:F210)</f>
        <v>0.03</v>
      </c>
      <c r="G207" s="219">
        <f t="shared" si="19"/>
        <v>0</v>
      </c>
      <c r="H207" s="219">
        <f t="shared" si="19"/>
        <v>0.63</v>
      </c>
      <c r="I207" s="219">
        <f t="shared" si="19"/>
        <v>0.06</v>
      </c>
      <c r="J207" s="219">
        <f t="shared" si="19"/>
        <v>1.3</v>
      </c>
      <c r="K207" s="219">
        <f t="shared" si="19"/>
        <v>0</v>
      </c>
      <c r="L207" s="219">
        <f t="shared" si="19"/>
        <v>2.9</v>
      </c>
      <c r="M207" s="219">
        <f t="shared" si="19"/>
        <v>0</v>
      </c>
      <c r="N207" s="219">
        <f t="shared" si="19"/>
        <v>0</v>
      </c>
      <c r="O207" s="219">
        <f t="shared" si="19"/>
        <v>0</v>
      </c>
      <c r="P207" s="219">
        <f t="shared" si="19"/>
        <v>0</v>
      </c>
      <c r="Q207" s="219">
        <f t="shared" si="19"/>
        <v>0.05</v>
      </c>
      <c r="R207" s="219">
        <f t="shared" si="19"/>
        <v>0.17</v>
      </c>
      <c r="S207" s="219">
        <f t="shared" si="19"/>
        <v>0</v>
      </c>
      <c r="T207" s="219">
        <f t="shared" si="19"/>
        <v>0</v>
      </c>
      <c r="U207" s="219">
        <f t="shared" si="19"/>
        <v>0</v>
      </c>
      <c r="V207" s="219">
        <f t="shared" si="19"/>
        <v>0</v>
      </c>
      <c r="W207" s="219">
        <f t="shared" si="19"/>
        <v>0</v>
      </c>
      <c r="X207" s="219">
        <f t="shared" si="19"/>
        <v>0</v>
      </c>
      <c r="Y207" s="219">
        <f t="shared" si="19"/>
        <v>0</v>
      </c>
      <c r="Z207" s="219">
        <f t="shared" si="19"/>
        <v>0</v>
      </c>
      <c r="AA207" s="219">
        <f t="shared" si="19"/>
        <v>0</v>
      </c>
      <c r="AB207" s="219">
        <f t="shared" si="19"/>
        <v>0</v>
      </c>
      <c r="AC207" s="219">
        <f t="shared" si="19"/>
        <v>0</v>
      </c>
      <c r="AD207" s="219">
        <f t="shared" si="19"/>
        <v>0</v>
      </c>
      <c r="AE207" s="219">
        <f t="shared" si="19"/>
        <v>1.1700000000000002</v>
      </c>
      <c r="AF207" s="219">
        <f t="shared" si="19"/>
        <v>6.0000000000000005E-2</v>
      </c>
      <c r="AG207" s="219">
        <f t="shared" si="19"/>
        <v>5.84</v>
      </c>
    </row>
    <row r="208" spans="1:33">
      <c r="A208" s="191" t="s">
        <v>133</v>
      </c>
      <c r="B208" s="192" t="s">
        <v>525</v>
      </c>
      <c r="C208" s="192" t="s">
        <v>526</v>
      </c>
      <c r="D208" s="192"/>
      <c r="E208" s="187">
        <f>SUM(F208:AG208)</f>
        <v>8.66</v>
      </c>
      <c r="F208" s="187"/>
      <c r="G208" s="187"/>
      <c r="H208" s="187"/>
      <c r="I208" s="187"/>
      <c r="J208" s="187">
        <v>1</v>
      </c>
      <c r="K208" s="187"/>
      <c r="L208" s="187">
        <v>1.92</v>
      </c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>
        <v>0.06</v>
      </c>
      <c r="AF208" s="187"/>
      <c r="AG208" s="187">
        <v>5.68</v>
      </c>
    </row>
    <row r="209" spans="1:33">
      <c r="A209" s="191" t="s">
        <v>133</v>
      </c>
      <c r="B209" s="192" t="s">
        <v>247</v>
      </c>
      <c r="C209" s="192" t="s">
        <v>527</v>
      </c>
      <c r="D209" s="192"/>
      <c r="E209" s="187">
        <f>SUM(F209:AG209)</f>
        <v>1.29</v>
      </c>
      <c r="F209" s="187">
        <v>0.01</v>
      </c>
      <c r="G209" s="187"/>
      <c r="H209" s="187">
        <v>0.08</v>
      </c>
      <c r="I209" s="187"/>
      <c r="J209" s="187">
        <v>0.14000000000000001</v>
      </c>
      <c r="K209" s="187"/>
      <c r="L209" s="187">
        <v>0.89</v>
      </c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>
        <v>0.01</v>
      </c>
      <c r="AG209" s="187">
        <v>0.16</v>
      </c>
    </row>
    <row r="210" spans="1:33">
      <c r="A210" s="191" t="s">
        <v>133</v>
      </c>
      <c r="B210" s="192" t="s">
        <v>246</v>
      </c>
      <c r="C210" s="192" t="s">
        <v>528</v>
      </c>
      <c r="D210" s="192"/>
      <c r="E210" s="187">
        <f>SUM(F210:AG210)</f>
        <v>2.2599999999999998</v>
      </c>
      <c r="F210" s="187">
        <v>0.02</v>
      </c>
      <c r="G210" s="187"/>
      <c r="H210" s="187">
        <v>0.55000000000000004</v>
      </c>
      <c r="I210" s="187">
        <v>0.06</v>
      </c>
      <c r="J210" s="187">
        <v>0.16</v>
      </c>
      <c r="K210" s="187"/>
      <c r="L210" s="187">
        <v>0.09</v>
      </c>
      <c r="M210" s="187"/>
      <c r="N210" s="187"/>
      <c r="O210" s="187"/>
      <c r="P210" s="187"/>
      <c r="Q210" s="187">
        <v>0.05</v>
      </c>
      <c r="R210" s="187">
        <v>0.17</v>
      </c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>
        <v>1.1100000000000001</v>
      </c>
      <c r="AF210" s="187">
        <v>0.05</v>
      </c>
      <c r="AG210" s="187"/>
    </row>
    <row r="211" spans="1:33" s="190" customFormat="1" ht="13.8">
      <c r="A211" s="215" t="s">
        <v>1037</v>
      </c>
      <c r="B211" s="216" t="s">
        <v>838</v>
      </c>
      <c r="C211" s="217"/>
      <c r="D211" s="217"/>
      <c r="E211" s="219">
        <f>SUM(E212:E213)</f>
        <v>2.21</v>
      </c>
      <c r="F211" s="219">
        <f t="shared" ref="F211:AG211" si="20">SUM(F212:F213)</f>
        <v>0.26</v>
      </c>
      <c r="G211" s="219">
        <f t="shared" si="20"/>
        <v>0</v>
      </c>
      <c r="H211" s="219">
        <f t="shared" si="20"/>
        <v>0.51</v>
      </c>
      <c r="I211" s="219">
        <f t="shared" si="20"/>
        <v>0</v>
      </c>
      <c r="J211" s="219">
        <f t="shared" si="20"/>
        <v>7.0000000000000007E-2</v>
      </c>
      <c r="K211" s="219">
        <f t="shared" si="20"/>
        <v>0</v>
      </c>
      <c r="L211" s="219">
        <f t="shared" si="20"/>
        <v>0.36</v>
      </c>
      <c r="M211" s="219">
        <f t="shared" si="20"/>
        <v>0</v>
      </c>
      <c r="N211" s="219">
        <f t="shared" si="20"/>
        <v>0</v>
      </c>
      <c r="O211" s="219">
        <f t="shared" si="20"/>
        <v>0</v>
      </c>
      <c r="P211" s="219">
        <f t="shared" si="20"/>
        <v>0</v>
      </c>
      <c r="Q211" s="219">
        <f t="shared" si="20"/>
        <v>0.16</v>
      </c>
      <c r="R211" s="219">
        <f t="shared" si="20"/>
        <v>0.03</v>
      </c>
      <c r="S211" s="219">
        <f t="shared" si="20"/>
        <v>0</v>
      </c>
      <c r="T211" s="219">
        <f t="shared" si="20"/>
        <v>0</v>
      </c>
      <c r="U211" s="219">
        <f t="shared" si="20"/>
        <v>0</v>
      </c>
      <c r="V211" s="219">
        <f t="shared" si="20"/>
        <v>0</v>
      </c>
      <c r="W211" s="219">
        <f t="shared" si="20"/>
        <v>0</v>
      </c>
      <c r="X211" s="219">
        <f t="shared" si="20"/>
        <v>0</v>
      </c>
      <c r="Y211" s="219">
        <f t="shared" si="20"/>
        <v>0.06</v>
      </c>
      <c r="Z211" s="219">
        <f t="shared" si="20"/>
        <v>0</v>
      </c>
      <c r="AA211" s="219">
        <f t="shared" si="20"/>
        <v>0</v>
      </c>
      <c r="AB211" s="219">
        <f t="shared" si="20"/>
        <v>0</v>
      </c>
      <c r="AC211" s="219">
        <f t="shared" si="20"/>
        <v>0</v>
      </c>
      <c r="AD211" s="219">
        <f t="shared" si="20"/>
        <v>0</v>
      </c>
      <c r="AE211" s="219">
        <f t="shared" si="20"/>
        <v>0.43</v>
      </c>
      <c r="AF211" s="219">
        <f t="shared" si="20"/>
        <v>0.19</v>
      </c>
      <c r="AG211" s="219">
        <f t="shared" si="20"/>
        <v>0.14000000000000001</v>
      </c>
    </row>
    <row r="212" spans="1:33">
      <c r="A212" s="191" t="s">
        <v>133</v>
      </c>
      <c r="B212" s="200" t="s">
        <v>615</v>
      </c>
      <c r="C212" s="201" t="s">
        <v>437</v>
      </c>
      <c r="D212" s="201"/>
      <c r="E212" s="187">
        <f>SUM(F212:AG212)</f>
        <v>1.38</v>
      </c>
      <c r="F212" s="187">
        <v>0.04</v>
      </c>
      <c r="G212" s="187"/>
      <c r="H212" s="187">
        <v>0.45</v>
      </c>
      <c r="I212" s="187"/>
      <c r="J212" s="187">
        <v>7.0000000000000007E-2</v>
      </c>
      <c r="K212" s="187"/>
      <c r="L212" s="187"/>
      <c r="M212" s="187"/>
      <c r="N212" s="187"/>
      <c r="O212" s="187"/>
      <c r="P212" s="187"/>
      <c r="Q212" s="187">
        <v>0.14000000000000001</v>
      </c>
      <c r="R212" s="187"/>
      <c r="S212" s="187"/>
      <c r="T212" s="187"/>
      <c r="U212" s="187"/>
      <c r="V212" s="187"/>
      <c r="W212" s="187"/>
      <c r="X212" s="187"/>
      <c r="Y212" s="187">
        <v>0.06</v>
      </c>
      <c r="Z212" s="187"/>
      <c r="AA212" s="187"/>
      <c r="AB212" s="187"/>
      <c r="AC212" s="187"/>
      <c r="AD212" s="187"/>
      <c r="AE212" s="187">
        <v>0.43</v>
      </c>
      <c r="AF212" s="187">
        <v>0.19</v>
      </c>
      <c r="AG212" s="187"/>
    </row>
    <row r="213" spans="1:33">
      <c r="A213" s="191" t="s">
        <v>133</v>
      </c>
      <c r="B213" s="201" t="s">
        <v>436</v>
      </c>
      <c r="C213" s="206" t="s">
        <v>432</v>
      </c>
      <c r="D213" s="206"/>
      <c r="E213" s="187">
        <f>SUM(F213:AG213)</f>
        <v>0.83000000000000007</v>
      </c>
      <c r="F213" s="187">
        <v>0.22</v>
      </c>
      <c r="G213" s="187"/>
      <c r="H213" s="187">
        <v>0.06</v>
      </c>
      <c r="I213" s="187"/>
      <c r="J213" s="187"/>
      <c r="K213" s="187"/>
      <c r="L213" s="187">
        <v>0.36</v>
      </c>
      <c r="M213" s="187"/>
      <c r="N213" s="187"/>
      <c r="O213" s="187"/>
      <c r="P213" s="187"/>
      <c r="Q213" s="187">
        <v>0.02</v>
      </c>
      <c r="R213" s="187">
        <v>0.03</v>
      </c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7">
        <v>0.14000000000000001</v>
      </c>
    </row>
    <row r="214" spans="1:33" s="190" customFormat="1" ht="13.8">
      <c r="A214" s="215" t="s">
        <v>1037</v>
      </c>
      <c r="B214" s="216" t="s">
        <v>232</v>
      </c>
      <c r="C214" s="217"/>
      <c r="D214" s="217"/>
      <c r="E214" s="219">
        <f>SUM(E215:E216)</f>
        <v>23.57</v>
      </c>
      <c r="F214" s="219">
        <f t="shared" ref="F214:AG214" si="21">SUM(F215:F216)</f>
        <v>0</v>
      </c>
      <c r="G214" s="219">
        <f t="shared" si="21"/>
        <v>0</v>
      </c>
      <c r="H214" s="219">
        <f t="shared" si="21"/>
        <v>0.03</v>
      </c>
      <c r="I214" s="219">
        <f t="shared" si="21"/>
        <v>0</v>
      </c>
      <c r="J214" s="219">
        <f t="shared" si="21"/>
        <v>0</v>
      </c>
      <c r="K214" s="219">
        <f t="shared" si="21"/>
        <v>18.73</v>
      </c>
      <c r="L214" s="219">
        <f t="shared" si="21"/>
        <v>0</v>
      </c>
      <c r="M214" s="219">
        <f t="shared" si="21"/>
        <v>0</v>
      </c>
      <c r="N214" s="219">
        <f t="shared" si="21"/>
        <v>0</v>
      </c>
      <c r="O214" s="219">
        <f t="shared" si="21"/>
        <v>0</v>
      </c>
      <c r="P214" s="219">
        <f t="shared" si="21"/>
        <v>0</v>
      </c>
      <c r="Q214" s="219">
        <f t="shared" si="21"/>
        <v>0</v>
      </c>
      <c r="R214" s="219">
        <f t="shared" si="21"/>
        <v>0</v>
      </c>
      <c r="S214" s="219">
        <f t="shared" si="21"/>
        <v>0</v>
      </c>
      <c r="T214" s="219">
        <f t="shared" si="21"/>
        <v>0</v>
      </c>
      <c r="U214" s="219">
        <f t="shared" si="21"/>
        <v>0</v>
      </c>
      <c r="V214" s="219">
        <f t="shared" si="21"/>
        <v>0</v>
      </c>
      <c r="W214" s="219">
        <f t="shared" si="21"/>
        <v>0</v>
      </c>
      <c r="X214" s="219">
        <f t="shared" si="21"/>
        <v>0</v>
      </c>
      <c r="Y214" s="219">
        <f t="shared" si="21"/>
        <v>0</v>
      </c>
      <c r="Z214" s="219">
        <f t="shared" si="21"/>
        <v>0</v>
      </c>
      <c r="AA214" s="219">
        <f t="shared" si="21"/>
        <v>0</v>
      </c>
      <c r="AB214" s="219">
        <f t="shared" si="21"/>
        <v>0</v>
      </c>
      <c r="AC214" s="219">
        <f t="shared" si="21"/>
        <v>0</v>
      </c>
      <c r="AD214" s="219">
        <f t="shared" si="21"/>
        <v>0</v>
      </c>
      <c r="AE214" s="219">
        <f t="shared" si="21"/>
        <v>1.88</v>
      </c>
      <c r="AF214" s="219">
        <f t="shared" si="21"/>
        <v>0</v>
      </c>
      <c r="AG214" s="219">
        <f t="shared" si="21"/>
        <v>2.93</v>
      </c>
    </row>
    <row r="215" spans="1:33">
      <c r="A215" s="191" t="s">
        <v>133</v>
      </c>
      <c r="B215" s="200" t="s">
        <v>245</v>
      </c>
      <c r="C215" s="192" t="s">
        <v>901</v>
      </c>
      <c r="D215" s="192" t="s">
        <v>1056</v>
      </c>
      <c r="E215" s="187">
        <f>SUM(F215:AG215)</f>
        <v>23.37</v>
      </c>
      <c r="F215" s="187"/>
      <c r="G215" s="187"/>
      <c r="H215" s="187"/>
      <c r="I215" s="187"/>
      <c r="J215" s="187"/>
      <c r="K215" s="187">
        <v>18.73</v>
      </c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>
        <v>1.71</v>
      </c>
      <c r="AF215" s="187"/>
      <c r="AG215" s="187">
        <v>2.93</v>
      </c>
    </row>
    <row r="216" spans="1:33">
      <c r="A216" s="191" t="s">
        <v>133</v>
      </c>
      <c r="B216" s="203" t="s">
        <v>687</v>
      </c>
      <c r="C216" s="206" t="s">
        <v>425</v>
      </c>
      <c r="D216" s="206"/>
      <c r="E216" s="187">
        <f>SUM(F216:AG216)</f>
        <v>0.2</v>
      </c>
      <c r="F216" s="187"/>
      <c r="G216" s="187"/>
      <c r="H216" s="187">
        <v>0.03</v>
      </c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>
        <v>0.17</v>
      </c>
      <c r="AF216" s="187"/>
      <c r="AG216" s="187"/>
    </row>
    <row r="217" spans="1:33" s="190" customFormat="1" ht="13.8">
      <c r="A217" s="215" t="s">
        <v>1037</v>
      </c>
      <c r="B217" s="216" t="s">
        <v>900</v>
      </c>
      <c r="C217" s="217"/>
      <c r="D217" s="217"/>
      <c r="E217" s="219">
        <f>SUM(E218:E220)</f>
        <v>18.02</v>
      </c>
      <c r="F217" s="219">
        <f t="shared" ref="F217:AG217" si="22">SUM(F218:F220)</f>
        <v>0</v>
      </c>
      <c r="G217" s="219">
        <f t="shared" si="22"/>
        <v>0</v>
      </c>
      <c r="H217" s="219">
        <f t="shared" si="22"/>
        <v>6.82</v>
      </c>
      <c r="I217" s="219">
        <f t="shared" si="22"/>
        <v>0</v>
      </c>
      <c r="J217" s="219">
        <f t="shared" si="22"/>
        <v>5.2999999999999989</v>
      </c>
      <c r="K217" s="219">
        <f t="shared" si="22"/>
        <v>0</v>
      </c>
      <c r="L217" s="219">
        <f t="shared" si="22"/>
        <v>2.5</v>
      </c>
      <c r="M217" s="219">
        <f t="shared" si="22"/>
        <v>0</v>
      </c>
      <c r="N217" s="219">
        <f t="shared" si="22"/>
        <v>0</v>
      </c>
      <c r="O217" s="219">
        <f t="shared" si="22"/>
        <v>0</v>
      </c>
      <c r="P217" s="219">
        <f t="shared" si="22"/>
        <v>0</v>
      </c>
      <c r="Q217" s="219">
        <f t="shared" si="22"/>
        <v>0.32</v>
      </c>
      <c r="R217" s="219">
        <f t="shared" si="22"/>
        <v>0.46</v>
      </c>
      <c r="S217" s="219">
        <f t="shared" si="22"/>
        <v>0</v>
      </c>
      <c r="T217" s="219">
        <f t="shared" si="22"/>
        <v>0</v>
      </c>
      <c r="U217" s="219">
        <f t="shared" si="22"/>
        <v>0</v>
      </c>
      <c r="V217" s="219">
        <f t="shared" si="22"/>
        <v>0</v>
      </c>
      <c r="W217" s="219">
        <f t="shared" si="22"/>
        <v>0</v>
      </c>
      <c r="X217" s="219">
        <f t="shared" si="22"/>
        <v>0</v>
      </c>
      <c r="Y217" s="219">
        <f t="shared" si="22"/>
        <v>0.01</v>
      </c>
      <c r="Z217" s="219">
        <f t="shared" si="22"/>
        <v>0</v>
      </c>
      <c r="AA217" s="219">
        <f t="shared" si="22"/>
        <v>0</v>
      </c>
      <c r="AB217" s="219">
        <f t="shared" si="22"/>
        <v>0</v>
      </c>
      <c r="AC217" s="219">
        <f t="shared" si="22"/>
        <v>0</v>
      </c>
      <c r="AD217" s="219">
        <f t="shared" si="22"/>
        <v>0</v>
      </c>
      <c r="AE217" s="219">
        <f t="shared" si="22"/>
        <v>2.09</v>
      </c>
      <c r="AF217" s="219">
        <f t="shared" si="22"/>
        <v>0.52</v>
      </c>
      <c r="AG217" s="219">
        <f t="shared" si="22"/>
        <v>0</v>
      </c>
    </row>
    <row r="218" spans="1:33">
      <c r="A218" s="191" t="s">
        <v>133</v>
      </c>
      <c r="B218" s="200" t="s">
        <v>375</v>
      </c>
      <c r="C218" s="192" t="s">
        <v>439</v>
      </c>
      <c r="D218" s="192"/>
      <c r="E218" s="187">
        <f>SUM(F218:AG218)</f>
        <v>16.75</v>
      </c>
      <c r="F218" s="187"/>
      <c r="G218" s="187"/>
      <c r="H218" s="187">
        <v>6.76</v>
      </c>
      <c r="I218" s="187"/>
      <c r="J218" s="187">
        <v>5.27</v>
      </c>
      <c r="K218" s="187"/>
      <c r="L218" s="187">
        <v>2.36</v>
      </c>
      <c r="M218" s="187"/>
      <c r="N218" s="187"/>
      <c r="O218" s="187"/>
      <c r="P218" s="187"/>
      <c r="Q218" s="187">
        <v>0.3</v>
      </c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>
        <v>1.56</v>
      </c>
      <c r="AF218" s="187">
        <v>0.5</v>
      </c>
      <c r="AG218" s="187"/>
    </row>
    <row r="219" spans="1:33">
      <c r="A219" s="191" t="s">
        <v>133</v>
      </c>
      <c r="B219" s="200" t="s">
        <v>688</v>
      </c>
      <c r="C219" s="206" t="s">
        <v>443</v>
      </c>
      <c r="D219" s="206"/>
      <c r="E219" s="187">
        <f>SUM(F219:AG219)</f>
        <v>0.72</v>
      </c>
      <c r="F219" s="187"/>
      <c r="G219" s="187"/>
      <c r="H219" s="187">
        <v>0.03</v>
      </c>
      <c r="I219" s="187"/>
      <c r="J219" s="187">
        <v>0.02</v>
      </c>
      <c r="K219" s="187"/>
      <c r="L219" s="187">
        <v>0.14000000000000001</v>
      </c>
      <c r="M219" s="187"/>
      <c r="N219" s="187"/>
      <c r="O219" s="187"/>
      <c r="P219" s="187"/>
      <c r="Q219" s="187">
        <v>0.02</v>
      </c>
      <c r="R219" s="187"/>
      <c r="S219" s="187"/>
      <c r="T219" s="187"/>
      <c r="U219" s="187"/>
      <c r="V219" s="187"/>
      <c r="W219" s="187"/>
      <c r="X219" s="187"/>
      <c r="Y219" s="187">
        <v>0.01</v>
      </c>
      <c r="Z219" s="187"/>
      <c r="AA219" s="187"/>
      <c r="AB219" s="187"/>
      <c r="AC219" s="187"/>
      <c r="AD219" s="187"/>
      <c r="AE219" s="187">
        <v>0.5</v>
      </c>
      <c r="AF219" s="187"/>
      <c r="AG219" s="187"/>
    </row>
    <row r="220" spans="1:33">
      <c r="A220" s="191" t="s">
        <v>133</v>
      </c>
      <c r="B220" s="200" t="s">
        <v>689</v>
      </c>
      <c r="C220" s="206" t="s">
        <v>439</v>
      </c>
      <c r="D220" s="206"/>
      <c r="E220" s="187">
        <f>SUM(F220:AG220)</f>
        <v>0.55000000000000004</v>
      </c>
      <c r="F220" s="187"/>
      <c r="G220" s="187"/>
      <c r="H220" s="187">
        <v>0.03</v>
      </c>
      <c r="I220" s="187"/>
      <c r="J220" s="187">
        <v>0.01</v>
      </c>
      <c r="K220" s="187"/>
      <c r="L220" s="187"/>
      <c r="M220" s="187"/>
      <c r="N220" s="187"/>
      <c r="O220" s="187"/>
      <c r="P220" s="187"/>
      <c r="Q220" s="187"/>
      <c r="R220" s="187">
        <v>0.46</v>
      </c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>
        <v>0.03</v>
      </c>
      <c r="AF220" s="187">
        <v>0.02</v>
      </c>
      <c r="AG220" s="187"/>
    </row>
    <row r="221" spans="1:33" s="190" customFormat="1" ht="13.8">
      <c r="A221" s="215" t="s">
        <v>1037</v>
      </c>
      <c r="B221" s="216" t="s">
        <v>896</v>
      </c>
      <c r="C221" s="217"/>
      <c r="D221" s="217"/>
      <c r="E221" s="219">
        <f>E222</f>
        <v>0.28000000000000003</v>
      </c>
      <c r="F221" s="219">
        <f t="shared" ref="F221:AG221" si="23">F222</f>
        <v>0</v>
      </c>
      <c r="G221" s="219">
        <f t="shared" si="23"/>
        <v>0</v>
      </c>
      <c r="H221" s="219">
        <f t="shared" si="23"/>
        <v>0.15</v>
      </c>
      <c r="I221" s="219">
        <f t="shared" si="23"/>
        <v>0</v>
      </c>
      <c r="J221" s="219">
        <f t="shared" si="23"/>
        <v>0.06</v>
      </c>
      <c r="K221" s="219">
        <f t="shared" si="23"/>
        <v>0</v>
      </c>
      <c r="L221" s="219">
        <f t="shared" si="23"/>
        <v>0</v>
      </c>
      <c r="M221" s="219">
        <f t="shared" si="23"/>
        <v>0</v>
      </c>
      <c r="N221" s="219">
        <f t="shared" si="23"/>
        <v>0</v>
      </c>
      <c r="O221" s="219">
        <f t="shared" si="23"/>
        <v>0</v>
      </c>
      <c r="P221" s="219">
        <f t="shared" si="23"/>
        <v>0</v>
      </c>
      <c r="Q221" s="219">
        <f t="shared" si="23"/>
        <v>0</v>
      </c>
      <c r="R221" s="219">
        <f t="shared" si="23"/>
        <v>0</v>
      </c>
      <c r="S221" s="219">
        <f t="shared" si="23"/>
        <v>0</v>
      </c>
      <c r="T221" s="219">
        <f t="shared" si="23"/>
        <v>0</v>
      </c>
      <c r="U221" s="219">
        <f t="shared" si="23"/>
        <v>0</v>
      </c>
      <c r="V221" s="219">
        <f t="shared" si="23"/>
        <v>0</v>
      </c>
      <c r="W221" s="219">
        <f t="shared" si="23"/>
        <v>0</v>
      </c>
      <c r="X221" s="219">
        <f t="shared" si="23"/>
        <v>0</v>
      </c>
      <c r="Y221" s="219">
        <f t="shared" si="23"/>
        <v>0</v>
      </c>
      <c r="Z221" s="219">
        <f t="shared" si="23"/>
        <v>0</v>
      </c>
      <c r="AA221" s="219">
        <f t="shared" si="23"/>
        <v>0</v>
      </c>
      <c r="AB221" s="219">
        <f t="shared" si="23"/>
        <v>0</v>
      </c>
      <c r="AC221" s="219">
        <f t="shared" si="23"/>
        <v>0</v>
      </c>
      <c r="AD221" s="219">
        <f t="shared" si="23"/>
        <v>0</v>
      </c>
      <c r="AE221" s="219">
        <f t="shared" si="23"/>
        <v>7.0000000000000007E-2</v>
      </c>
      <c r="AF221" s="219">
        <f t="shared" si="23"/>
        <v>0</v>
      </c>
      <c r="AG221" s="219">
        <f t="shared" si="23"/>
        <v>0</v>
      </c>
    </row>
    <row r="222" spans="1:33">
      <c r="A222" s="191" t="s">
        <v>133</v>
      </c>
      <c r="B222" s="200" t="s">
        <v>457</v>
      </c>
      <c r="C222" s="201" t="s">
        <v>458</v>
      </c>
      <c r="D222" s="201"/>
      <c r="E222" s="187">
        <f>SUM(F222:AG222)</f>
        <v>0.28000000000000003</v>
      </c>
      <c r="F222" s="187"/>
      <c r="G222" s="187"/>
      <c r="H222" s="187">
        <v>0.15</v>
      </c>
      <c r="I222" s="187"/>
      <c r="J222" s="187">
        <v>0.06</v>
      </c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>
        <v>7.0000000000000007E-2</v>
      </c>
      <c r="AF222" s="187"/>
      <c r="AG222" s="187"/>
    </row>
    <row r="223" spans="1:33" s="190" customFormat="1" ht="13.8">
      <c r="A223" s="215" t="s">
        <v>1037</v>
      </c>
      <c r="B223" s="216" t="s">
        <v>1038</v>
      </c>
      <c r="C223" s="217"/>
      <c r="D223" s="217"/>
      <c r="E223" s="219">
        <f>SUM(E224:E226)</f>
        <v>4.33</v>
      </c>
      <c r="F223" s="219">
        <f t="shared" ref="F223:AG223" si="24">SUM(F224:F226)</f>
        <v>0</v>
      </c>
      <c r="G223" s="219">
        <f t="shared" si="24"/>
        <v>0</v>
      </c>
      <c r="H223" s="219">
        <f t="shared" si="24"/>
        <v>2.38</v>
      </c>
      <c r="I223" s="219">
        <f t="shared" si="24"/>
        <v>0.8899999999999999</v>
      </c>
      <c r="J223" s="219">
        <f t="shared" si="24"/>
        <v>0</v>
      </c>
      <c r="K223" s="219">
        <f t="shared" si="24"/>
        <v>0</v>
      </c>
      <c r="L223" s="219">
        <f t="shared" si="24"/>
        <v>0</v>
      </c>
      <c r="M223" s="219">
        <f t="shared" si="24"/>
        <v>0</v>
      </c>
      <c r="N223" s="219">
        <f t="shared" si="24"/>
        <v>0</v>
      </c>
      <c r="O223" s="219">
        <f t="shared" si="24"/>
        <v>0</v>
      </c>
      <c r="P223" s="219">
        <f t="shared" si="24"/>
        <v>0</v>
      </c>
      <c r="Q223" s="219">
        <f t="shared" si="24"/>
        <v>0.09</v>
      </c>
      <c r="R223" s="219">
        <f t="shared" si="24"/>
        <v>0</v>
      </c>
      <c r="S223" s="219">
        <f t="shared" si="24"/>
        <v>0</v>
      </c>
      <c r="T223" s="219">
        <f t="shared" si="24"/>
        <v>0</v>
      </c>
      <c r="U223" s="219">
        <f t="shared" si="24"/>
        <v>0</v>
      </c>
      <c r="V223" s="219">
        <f t="shared" si="24"/>
        <v>0</v>
      </c>
      <c r="W223" s="219">
        <f t="shared" si="24"/>
        <v>0</v>
      </c>
      <c r="X223" s="219">
        <f t="shared" si="24"/>
        <v>0</v>
      </c>
      <c r="Y223" s="219">
        <f t="shared" si="24"/>
        <v>0.11</v>
      </c>
      <c r="Z223" s="219">
        <f t="shared" si="24"/>
        <v>0</v>
      </c>
      <c r="AA223" s="219">
        <f t="shared" si="24"/>
        <v>0</v>
      </c>
      <c r="AB223" s="219">
        <f t="shared" si="24"/>
        <v>0</v>
      </c>
      <c r="AC223" s="219">
        <f t="shared" si="24"/>
        <v>0</v>
      </c>
      <c r="AD223" s="219">
        <f t="shared" si="24"/>
        <v>0</v>
      </c>
      <c r="AE223" s="219">
        <f t="shared" si="24"/>
        <v>0.82000000000000006</v>
      </c>
      <c r="AF223" s="219">
        <f t="shared" si="24"/>
        <v>0.04</v>
      </c>
      <c r="AG223" s="219">
        <f t="shared" si="24"/>
        <v>0</v>
      </c>
    </row>
    <row r="224" spans="1:33">
      <c r="A224" s="191" t="s">
        <v>133</v>
      </c>
      <c r="B224" s="192" t="s">
        <v>760</v>
      </c>
      <c r="C224" s="192" t="s">
        <v>763</v>
      </c>
      <c r="D224" s="192"/>
      <c r="E224" s="187">
        <f>SUM(F224:AG224)</f>
        <v>1.0900000000000001</v>
      </c>
      <c r="F224" s="187"/>
      <c r="G224" s="187"/>
      <c r="H224" s="187">
        <v>0.62</v>
      </c>
      <c r="I224" s="187">
        <v>0.18</v>
      </c>
      <c r="J224" s="187"/>
      <c r="K224" s="187"/>
      <c r="L224" s="187"/>
      <c r="M224" s="187"/>
      <c r="N224" s="187"/>
      <c r="O224" s="187"/>
      <c r="P224" s="187"/>
      <c r="Q224" s="187">
        <v>0.09</v>
      </c>
      <c r="R224" s="187"/>
      <c r="S224" s="187"/>
      <c r="T224" s="187"/>
      <c r="U224" s="187"/>
      <c r="V224" s="187"/>
      <c r="W224" s="187"/>
      <c r="X224" s="187"/>
      <c r="Y224" s="187">
        <v>0.05</v>
      </c>
      <c r="Z224" s="187"/>
      <c r="AA224" s="187"/>
      <c r="AB224" s="187"/>
      <c r="AC224" s="187"/>
      <c r="AD224" s="187"/>
      <c r="AE224" s="187">
        <v>0.11</v>
      </c>
      <c r="AF224" s="187">
        <v>0.04</v>
      </c>
      <c r="AG224" s="187"/>
    </row>
    <row r="225" spans="1:33">
      <c r="A225" s="191" t="s">
        <v>133</v>
      </c>
      <c r="B225" s="201" t="s">
        <v>465</v>
      </c>
      <c r="C225" s="192" t="s">
        <v>762</v>
      </c>
      <c r="D225" s="192" t="s">
        <v>1057</v>
      </c>
      <c r="E225" s="187">
        <f>SUM(F225:AG225)</f>
        <v>2.2400000000000002</v>
      </c>
      <c r="F225" s="187"/>
      <c r="G225" s="187"/>
      <c r="H225" s="187">
        <v>1.75</v>
      </c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>
        <v>0.06</v>
      </c>
      <c r="Z225" s="187"/>
      <c r="AA225" s="187"/>
      <c r="AB225" s="187"/>
      <c r="AC225" s="187"/>
      <c r="AD225" s="187"/>
      <c r="AE225" s="187">
        <v>0.43</v>
      </c>
      <c r="AF225" s="187"/>
      <c r="AG225" s="187"/>
    </row>
    <row r="226" spans="1:33">
      <c r="A226" s="208" t="s">
        <v>133</v>
      </c>
      <c r="B226" s="209" t="s">
        <v>761</v>
      </c>
      <c r="C226" s="209" t="s">
        <v>461</v>
      </c>
      <c r="D226" s="209"/>
      <c r="E226" s="210">
        <f>SUM(F226:AG226)</f>
        <v>1</v>
      </c>
      <c r="F226" s="210"/>
      <c r="G226" s="210"/>
      <c r="H226" s="210">
        <v>0.01</v>
      </c>
      <c r="I226" s="210">
        <v>0.71</v>
      </c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>
        <v>0.28000000000000003</v>
      </c>
      <c r="AF226" s="210"/>
      <c r="AG226" s="210"/>
    </row>
    <row r="227" spans="1:33" s="190" customFormat="1" ht="13.8">
      <c r="A227" s="215" t="s">
        <v>1037</v>
      </c>
      <c r="B227" s="216" t="s">
        <v>236</v>
      </c>
      <c r="C227" s="217"/>
      <c r="D227" s="217"/>
      <c r="E227" s="219">
        <f>SUM(E228:E229)</f>
        <v>20.84</v>
      </c>
      <c r="F227" s="219">
        <f t="shared" ref="F227:AG227" si="25">SUM(F228:F229)</f>
        <v>0</v>
      </c>
      <c r="G227" s="219">
        <f t="shared" si="25"/>
        <v>0</v>
      </c>
      <c r="H227" s="219">
        <f t="shared" si="25"/>
        <v>0.99</v>
      </c>
      <c r="I227" s="219">
        <f t="shared" si="25"/>
        <v>0</v>
      </c>
      <c r="J227" s="219">
        <f t="shared" si="25"/>
        <v>1.83</v>
      </c>
      <c r="K227" s="219">
        <f t="shared" si="25"/>
        <v>0</v>
      </c>
      <c r="L227" s="219">
        <f t="shared" si="25"/>
        <v>0.31</v>
      </c>
      <c r="M227" s="219">
        <f t="shared" si="25"/>
        <v>0</v>
      </c>
      <c r="N227" s="219">
        <f t="shared" si="25"/>
        <v>0</v>
      </c>
      <c r="O227" s="219">
        <f t="shared" si="25"/>
        <v>0</v>
      </c>
      <c r="P227" s="219">
        <f t="shared" si="25"/>
        <v>0</v>
      </c>
      <c r="Q227" s="219">
        <f t="shared" si="25"/>
        <v>0.49</v>
      </c>
      <c r="R227" s="219">
        <f t="shared" si="25"/>
        <v>0</v>
      </c>
      <c r="S227" s="219">
        <f t="shared" si="25"/>
        <v>0</v>
      </c>
      <c r="T227" s="219">
        <f t="shared" si="25"/>
        <v>0</v>
      </c>
      <c r="U227" s="219">
        <f t="shared" si="25"/>
        <v>0</v>
      </c>
      <c r="V227" s="219">
        <f t="shared" si="25"/>
        <v>0</v>
      </c>
      <c r="W227" s="219">
        <f t="shared" si="25"/>
        <v>0</v>
      </c>
      <c r="X227" s="219">
        <f t="shared" si="25"/>
        <v>0</v>
      </c>
      <c r="Y227" s="219">
        <f t="shared" si="25"/>
        <v>1.64</v>
      </c>
      <c r="Z227" s="219">
        <f t="shared" si="25"/>
        <v>0</v>
      </c>
      <c r="AA227" s="219">
        <f t="shared" si="25"/>
        <v>0</v>
      </c>
      <c r="AB227" s="219">
        <f t="shared" si="25"/>
        <v>0</v>
      </c>
      <c r="AC227" s="219">
        <f t="shared" si="25"/>
        <v>0</v>
      </c>
      <c r="AD227" s="219">
        <f t="shared" si="25"/>
        <v>0</v>
      </c>
      <c r="AE227" s="219">
        <f t="shared" si="25"/>
        <v>6.11</v>
      </c>
      <c r="AF227" s="219">
        <f t="shared" si="25"/>
        <v>1.47</v>
      </c>
      <c r="AG227" s="219">
        <f t="shared" si="25"/>
        <v>8</v>
      </c>
    </row>
    <row r="228" spans="1:33">
      <c r="A228" s="211" t="s">
        <v>133</v>
      </c>
      <c r="B228" s="212" t="s">
        <v>815</v>
      </c>
      <c r="C228" s="213" t="s">
        <v>473</v>
      </c>
      <c r="D228" s="213" t="s">
        <v>1058</v>
      </c>
      <c r="E228" s="214">
        <f>SUM(F228:AG228)</f>
        <v>20.61</v>
      </c>
      <c r="F228" s="214"/>
      <c r="G228" s="214"/>
      <c r="H228" s="214">
        <v>0.96</v>
      </c>
      <c r="I228" s="214"/>
      <c r="J228" s="214">
        <v>1.83</v>
      </c>
      <c r="K228" s="214"/>
      <c r="L228" s="214">
        <v>0.31</v>
      </c>
      <c r="M228" s="214"/>
      <c r="N228" s="214"/>
      <c r="O228" s="214"/>
      <c r="P228" s="214"/>
      <c r="Q228" s="214">
        <v>0.49</v>
      </c>
      <c r="R228" s="214"/>
      <c r="S228" s="214"/>
      <c r="T228" s="214"/>
      <c r="U228" s="214"/>
      <c r="V228" s="214"/>
      <c r="W228" s="214"/>
      <c r="X228" s="214"/>
      <c r="Y228" s="214">
        <v>1.64</v>
      </c>
      <c r="Z228" s="214"/>
      <c r="AA228" s="214"/>
      <c r="AB228" s="214"/>
      <c r="AC228" s="214"/>
      <c r="AD228" s="214"/>
      <c r="AE228" s="214">
        <v>5.91</v>
      </c>
      <c r="AF228" s="214">
        <v>1.47</v>
      </c>
      <c r="AG228" s="214">
        <v>8</v>
      </c>
    </row>
    <row r="229" spans="1:33">
      <c r="A229" s="223" t="s">
        <v>133</v>
      </c>
      <c r="B229" s="224" t="s">
        <v>476</v>
      </c>
      <c r="C229" s="225" t="s">
        <v>472</v>
      </c>
      <c r="D229" s="225"/>
      <c r="E229" s="226">
        <f>SUM(F229:AG229)</f>
        <v>0.23</v>
      </c>
      <c r="F229" s="226"/>
      <c r="G229" s="226"/>
      <c r="H229" s="226">
        <v>0.03</v>
      </c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>
        <v>0.2</v>
      </c>
      <c r="AF229" s="226"/>
      <c r="AG229" s="226"/>
    </row>
  </sheetData>
  <mergeCells count="9">
    <mergeCell ref="B3:N3"/>
    <mergeCell ref="A1:B1"/>
    <mergeCell ref="A2:AG2"/>
    <mergeCell ref="A4:A6"/>
    <mergeCell ref="F4:AG4"/>
    <mergeCell ref="E4:E6"/>
    <mergeCell ref="D4:D6"/>
    <mergeCell ref="C4:C6"/>
    <mergeCell ref="B4:B6"/>
  </mergeCells>
  <pageMargins left="0.61" right="0.24" top="0.39370078740157483" bottom="0.35433070866141736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CE78"/>
  <sheetViews>
    <sheetView workbookViewId="0">
      <pane xSplit="4" ySplit="7" topLeftCell="E8" activePane="bottomRight" state="frozen"/>
      <selection activeCell="F29" sqref="F29"/>
      <selection pane="topRight" activeCell="F29" sqref="F29"/>
      <selection pane="bottomLeft" activeCell="F29" sqref="F29"/>
      <selection pane="bottomRight" activeCell="E9" sqref="E9"/>
    </sheetView>
  </sheetViews>
  <sheetFormatPr defaultColWidth="9.109375" defaultRowHeight="13.8"/>
  <cols>
    <col min="1" max="1" width="5.33203125" style="20" customWidth="1"/>
    <col min="2" max="2" width="47.33203125" style="4" customWidth="1"/>
    <col min="3" max="3" width="5.44140625" style="5" bestFit="1" customWidth="1"/>
    <col min="4" max="4" width="11.88671875" style="4" customWidth="1"/>
    <col min="5" max="10" width="10.44140625" style="4" customWidth="1"/>
    <col min="11" max="11" width="9.6640625" style="4" customWidth="1"/>
    <col min="12" max="12" width="11.5546875" style="4" customWidth="1"/>
    <col min="13" max="16384" width="9.109375" style="4"/>
  </cols>
  <sheetData>
    <row r="1" spans="1:83" ht="14.4">
      <c r="A1" s="274" t="s">
        <v>1052</v>
      </c>
      <c r="B1" s="274"/>
      <c r="D1" s="243"/>
      <c r="E1" s="243"/>
      <c r="F1" s="243"/>
      <c r="G1" s="243"/>
      <c r="H1" s="243"/>
      <c r="I1" s="243"/>
      <c r="J1" s="243"/>
      <c r="K1" s="243"/>
      <c r="L1" s="243"/>
    </row>
    <row r="2" spans="1:83">
      <c r="B2" s="244"/>
      <c r="C2" s="244"/>
      <c r="D2" s="243" t="s">
        <v>240</v>
      </c>
      <c r="E2" s="243"/>
      <c r="F2" s="243"/>
      <c r="G2" s="243"/>
      <c r="H2" s="243"/>
      <c r="I2" s="243"/>
      <c r="J2" s="243"/>
      <c r="K2" s="243"/>
      <c r="L2" s="243"/>
    </row>
    <row r="3" spans="1:83" ht="12" customHeight="1">
      <c r="A3" s="245" t="s">
        <v>204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83" ht="12.75" customHeight="1">
      <c r="A4" s="249"/>
      <c r="B4" s="248" t="s">
        <v>238</v>
      </c>
      <c r="C4" s="248" t="s">
        <v>16</v>
      </c>
      <c r="D4" s="246" t="s">
        <v>242</v>
      </c>
      <c r="E4" s="247" t="s">
        <v>239</v>
      </c>
      <c r="F4" s="247"/>
      <c r="G4" s="247"/>
      <c r="H4" s="247"/>
      <c r="I4" s="247"/>
      <c r="J4" s="247"/>
      <c r="K4" s="247"/>
      <c r="L4" s="247"/>
    </row>
    <row r="5" spans="1:83" ht="30" customHeight="1">
      <c r="A5" s="249"/>
      <c r="B5" s="248"/>
      <c r="C5" s="248"/>
      <c r="D5" s="246"/>
      <c r="E5" s="88" t="s">
        <v>230</v>
      </c>
      <c r="F5" s="88" t="s">
        <v>231</v>
      </c>
      <c r="G5" s="88" t="s">
        <v>232</v>
      </c>
      <c r="H5" s="88" t="s">
        <v>233</v>
      </c>
      <c r="I5" s="88" t="s">
        <v>234</v>
      </c>
      <c r="J5" s="88" t="s">
        <v>235</v>
      </c>
      <c r="K5" s="88" t="s">
        <v>236</v>
      </c>
      <c r="L5" s="88" t="s">
        <v>237</v>
      </c>
    </row>
    <row r="6" spans="1:83" s="9" customFormat="1" ht="18" customHeight="1">
      <c r="A6" s="77" t="s">
        <v>50</v>
      </c>
      <c r="B6" s="6" t="s">
        <v>51</v>
      </c>
      <c r="C6" s="6" t="s">
        <v>52</v>
      </c>
      <c r="D6" s="6" t="s">
        <v>53</v>
      </c>
      <c r="E6" s="6" t="s">
        <v>54</v>
      </c>
      <c r="F6" s="6" t="s">
        <v>55</v>
      </c>
      <c r="G6" s="6" t="s">
        <v>56</v>
      </c>
      <c r="H6" s="6" t="s">
        <v>57</v>
      </c>
      <c r="I6" s="6" t="s">
        <v>226</v>
      </c>
      <c r="J6" s="7">
        <v>-11</v>
      </c>
      <c r="K6" s="7">
        <v>-12</v>
      </c>
      <c r="L6" s="7">
        <v>-13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s="8" customFormat="1" ht="18" customHeight="1">
      <c r="A7" s="78"/>
      <c r="B7" s="10" t="s">
        <v>205</v>
      </c>
      <c r="C7" s="11"/>
      <c r="D7" s="12">
        <v>33852.754999999997</v>
      </c>
      <c r="E7" s="12">
        <v>1677.4630000000002</v>
      </c>
      <c r="F7" s="12">
        <v>3785.3419999999996</v>
      </c>
      <c r="G7" s="12">
        <v>4308.634</v>
      </c>
      <c r="H7" s="12">
        <v>3341.5329999999994</v>
      </c>
      <c r="I7" s="12">
        <v>3413.2810000000004</v>
      </c>
      <c r="J7" s="12">
        <v>4759.6320000000005</v>
      </c>
      <c r="K7" s="12">
        <v>5204.5069999999996</v>
      </c>
      <c r="L7" s="12">
        <v>7362.3730000000005</v>
      </c>
    </row>
    <row r="8" spans="1:83" s="15" customFormat="1" ht="18" customHeight="1">
      <c r="A8" s="79">
        <v>1</v>
      </c>
      <c r="B8" s="13" t="s">
        <v>2</v>
      </c>
      <c r="C8" s="14" t="s">
        <v>17</v>
      </c>
      <c r="D8" s="12">
        <v>25954.286</v>
      </c>
      <c r="E8" s="12">
        <v>1169.027</v>
      </c>
      <c r="F8" s="12">
        <v>2974.65</v>
      </c>
      <c r="G8" s="12">
        <v>3841.2740000000003</v>
      </c>
      <c r="H8" s="12">
        <v>2536.0229999999997</v>
      </c>
      <c r="I8" s="12">
        <v>3060.86</v>
      </c>
      <c r="J8" s="12">
        <v>4589.9459999999999</v>
      </c>
      <c r="K8" s="12">
        <v>3570.2959999999998</v>
      </c>
      <c r="L8" s="12">
        <v>4212.21</v>
      </c>
    </row>
    <row r="9" spans="1:83" s="20" customFormat="1" ht="18" customHeight="1">
      <c r="A9" s="31" t="s">
        <v>91</v>
      </c>
      <c r="B9" s="16" t="s">
        <v>93</v>
      </c>
      <c r="C9" s="17" t="s">
        <v>18</v>
      </c>
      <c r="D9" s="18">
        <v>175.32999999999996</v>
      </c>
      <c r="E9" s="18">
        <v>15.69</v>
      </c>
      <c r="F9" s="18">
        <v>53.05</v>
      </c>
      <c r="G9" s="18">
        <v>10.64</v>
      </c>
      <c r="H9" s="18">
        <v>32.090000000000003</v>
      </c>
      <c r="I9" s="18">
        <v>20.079999999999998</v>
      </c>
      <c r="J9" s="18">
        <v>27.32</v>
      </c>
      <c r="K9" s="18">
        <v>6.11</v>
      </c>
      <c r="L9" s="18">
        <v>10.35</v>
      </c>
    </row>
    <row r="10" spans="1:83" s="75" customFormat="1" ht="18" customHeight="1">
      <c r="A10" s="80"/>
      <c r="B10" s="23" t="s">
        <v>220</v>
      </c>
      <c r="C10" s="24" t="s">
        <v>94</v>
      </c>
      <c r="D10" s="73">
        <v>171.93999999999997</v>
      </c>
      <c r="E10" s="74">
        <v>15.69</v>
      </c>
      <c r="F10" s="74">
        <v>52.93</v>
      </c>
      <c r="G10" s="74">
        <v>10.64</v>
      </c>
      <c r="H10" s="74">
        <v>32.090000000000003</v>
      </c>
      <c r="I10" s="74">
        <v>18.97</v>
      </c>
      <c r="J10" s="74">
        <v>27.32</v>
      </c>
      <c r="K10" s="74">
        <v>3.95</v>
      </c>
      <c r="L10" s="74">
        <v>10.35</v>
      </c>
    </row>
    <row r="11" spans="1:83" s="75" customFormat="1" ht="15" hidden="1" customHeight="1">
      <c r="A11" s="80" t="s">
        <v>133</v>
      </c>
      <c r="B11" s="23" t="s">
        <v>219</v>
      </c>
      <c r="C11" s="24" t="s">
        <v>95</v>
      </c>
      <c r="D11" s="73">
        <v>3.39</v>
      </c>
      <c r="E11" s="74"/>
      <c r="F11" s="74">
        <v>0.12</v>
      </c>
      <c r="G11" s="74"/>
      <c r="H11" s="74"/>
      <c r="I11" s="74">
        <v>1.1100000000000001</v>
      </c>
      <c r="J11" s="74"/>
      <c r="K11" s="74">
        <v>2.16</v>
      </c>
      <c r="L11" s="74"/>
    </row>
    <row r="12" spans="1:83" s="75" customFormat="1" ht="15" hidden="1" customHeight="1">
      <c r="A12" s="80" t="s">
        <v>133</v>
      </c>
      <c r="B12" s="23" t="s">
        <v>134</v>
      </c>
      <c r="C12" s="24" t="s">
        <v>96</v>
      </c>
      <c r="D12" s="73">
        <v>0</v>
      </c>
      <c r="E12" s="74"/>
      <c r="F12" s="74"/>
      <c r="G12" s="74"/>
      <c r="H12" s="74"/>
      <c r="I12" s="74"/>
      <c r="J12" s="74"/>
      <c r="K12" s="74"/>
      <c r="L12" s="74"/>
    </row>
    <row r="13" spans="1:83" s="20" customFormat="1" ht="18" customHeight="1">
      <c r="A13" s="31" t="s">
        <v>20</v>
      </c>
      <c r="B13" s="16" t="s">
        <v>32</v>
      </c>
      <c r="C13" s="17" t="s">
        <v>33</v>
      </c>
      <c r="D13" s="18">
        <v>1310.7249999999999</v>
      </c>
      <c r="E13" s="18">
        <v>116.59699999999999</v>
      </c>
      <c r="F13" s="18">
        <v>199.49</v>
      </c>
      <c r="G13" s="18">
        <v>164.92</v>
      </c>
      <c r="H13" s="18">
        <v>106.748</v>
      </c>
      <c r="I13" s="18">
        <v>137.47999999999999</v>
      </c>
      <c r="J13" s="18">
        <v>321.51000000000005</v>
      </c>
      <c r="K13" s="18">
        <v>95.83</v>
      </c>
      <c r="L13" s="18">
        <v>168.15</v>
      </c>
    </row>
    <row r="14" spans="1:83" s="75" customFormat="1" ht="15" hidden="1" customHeight="1">
      <c r="A14" s="80" t="s">
        <v>133</v>
      </c>
      <c r="B14" s="23" t="s">
        <v>126</v>
      </c>
      <c r="C14" s="24" t="s">
        <v>140</v>
      </c>
      <c r="D14" s="73">
        <v>1046.9849999999999</v>
      </c>
      <c r="E14" s="91">
        <v>116.187</v>
      </c>
      <c r="F14" s="74">
        <v>169.57</v>
      </c>
      <c r="G14" s="74">
        <v>100.99</v>
      </c>
      <c r="H14" s="74">
        <v>106.748</v>
      </c>
      <c r="I14" s="74">
        <v>119.72</v>
      </c>
      <c r="J14" s="74">
        <v>277.91000000000003</v>
      </c>
      <c r="K14" s="74">
        <v>68.13</v>
      </c>
      <c r="L14" s="74">
        <v>87.73</v>
      </c>
    </row>
    <row r="15" spans="1:83" s="75" customFormat="1" ht="15" hidden="1" customHeight="1">
      <c r="A15" s="80" t="s">
        <v>133</v>
      </c>
      <c r="B15" s="23" t="s">
        <v>127</v>
      </c>
      <c r="C15" s="24" t="s">
        <v>135</v>
      </c>
      <c r="D15" s="73">
        <v>263.74</v>
      </c>
      <c r="E15" s="74">
        <v>0.41</v>
      </c>
      <c r="F15" s="74">
        <v>29.92</v>
      </c>
      <c r="G15" s="76">
        <v>63.93</v>
      </c>
      <c r="H15" s="74"/>
      <c r="I15" s="74">
        <v>17.760000000000002</v>
      </c>
      <c r="J15" s="74">
        <v>43.6</v>
      </c>
      <c r="K15" s="74">
        <v>27.7</v>
      </c>
      <c r="L15" s="74">
        <v>80.42</v>
      </c>
    </row>
    <row r="16" spans="1:83" s="20" customFormat="1" ht="18" customHeight="1">
      <c r="A16" s="31" t="s">
        <v>105</v>
      </c>
      <c r="B16" s="16" t="s">
        <v>19</v>
      </c>
      <c r="C16" s="17" t="s">
        <v>97</v>
      </c>
      <c r="D16" s="18">
        <v>3113.1149999999998</v>
      </c>
      <c r="E16" s="19">
        <v>274.77</v>
      </c>
      <c r="F16" s="19">
        <v>1199.51</v>
      </c>
      <c r="G16" s="19">
        <v>164.75700000000001</v>
      </c>
      <c r="H16" s="19">
        <v>210.5</v>
      </c>
      <c r="I16" s="19">
        <v>244.33</v>
      </c>
      <c r="J16" s="19">
        <v>415.02199999999999</v>
      </c>
      <c r="K16" s="19">
        <v>389.54599999999999</v>
      </c>
      <c r="L16" s="19">
        <v>214.68</v>
      </c>
    </row>
    <row r="17" spans="1:12" s="20" customFormat="1" ht="18" customHeight="1">
      <c r="A17" s="31" t="s">
        <v>21</v>
      </c>
      <c r="B17" s="16" t="s">
        <v>121</v>
      </c>
      <c r="C17" s="17" t="s">
        <v>99</v>
      </c>
      <c r="D17" s="18">
        <v>11863.066000000001</v>
      </c>
      <c r="E17" s="19">
        <v>29.05</v>
      </c>
      <c r="F17" s="19">
        <v>543.86</v>
      </c>
      <c r="G17" s="19">
        <v>2809.337</v>
      </c>
      <c r="H17" s="19">
        <v>244.02</v>
      </c>
      <c r="I17" s="19">
        <v>938.22</v>
      </c>
      <c r="J17" s="19">
        <v>2208.5819999999999</v>
      </c>
      <c r="K17" s="19">
        <v>2076.5569999999998</v>
      </c>
      <c r="L17" s="19">
        <v>3013.44</v>
      </c>
    </row>
    <row r="18" spans="1:12" s="20" customFormat="1" ht="15" customHeight="1">
      <c r="A18" s="31" t="s">
        <v>22</v>
      </c>
      <c r="B18" s="16" t="s">
        <v>122</v>
      </c>
      <c r="C18" s="17" t="s">
        <v>100</v>
      </c>
      <c r="D18" s="18">
        <v>1881.6499999999999</v>
      </c>
      <c r="E18" s="19"/>
      <c r="F18" s="19"/>
      <c r="G18" s="19"/>
      <c r="H18" s="19">
        <v>982.8</v>
      </c>
      <c r="I18" s="19">
        <v>460.29</v>
      </c>
      <c r="J18" s="19">
        <v>438.56</v>
      </c>
      <c r="K18" s="19"/>
      <c r="L18" s="19"/>
    </row>
    <row r="19" spans="1:12" s="20" customFormat="1" ht="18" customHeight="1">
      <c r="A19" s="31" t="s">
        <v>22</v>
      </c>
      <c r="B19" s="16" t="s">
        <v>120</v>
      </c>
      <c r="C19" s="17" t="s">
        <v>98</v>
      </c>
      <c r="D19" s="18">
        <v>7593.8890000000001</v>
      </c>
      <c r="E19" s="19">
        <v>730.94</v>
      </c>
      <c r="F19" s="19">
        <v>976.67</v>
      </c>
      <c r="G19" s="19">
        <v>691.09</v>
      </c>
      <c r="H19" s="19">
        <v>957.31700000000001</v>
      </c>
      <c r="I19" s="19">
        <v>1257.23</v>
      </c>
      <c r="J19" s="19">
        <v>1175.8219999999999</v>
      </c>
      <c r="K19" s="19">
        <v>999.65</v>
      </c>
      <c r="L19" s="19">
        <v>805.17</v>
      </c>
    </row>
    <row r="20" spans="1:12" s="20" customFormat="1" ht="18" customHeight="1">
      <c r="A20" s="31" t="s">
        <v>35</v>
      </c>
      <c r="B20" s="16" t="s">
        <v>36</v>
      </c>
      <c r="C20" s="17" t="s">
        <v>101</v>
      </c>
      <c r="D20" s="18">
        <v>16.511000000000003</v>
      </c>
      <c r="E20" s="18">
        <v>1.98</v>
      </c>
      <c r="F20" s="18">
        <v>2.0699999999999998</v>
      </c>
      <c r="G20" s="18">
        <v>0.53</v>
      </c>
      <c r="H20" s="18">
        <v>2.548</v>
      </c>
      <c r="I20" s="18">
        <v>3.23</v>
      </c>
      <c r="J20" s="18">
        <v>3.13</v>
      </c>
      <c r="K20" s="18">
        <v>2.6030000000000002</v>
      </c>
      <c r="L20" s="18">
        <v>0.42</v>
      </c>
    </row>
    <row r="21" spans="1:12" s="22" customFormat="1" ht="15" hidden="1" customHeight="1">
      <c r="A21" s="31" t="s">
        <v>133</v>
      </c>
      <c r="B21" s="16" t="s">
        <v>223</v>
      </c>
      <c r="C21" s="17" t="s">
        <v>125</v>
      </c>
      <c r="D21" s="18">
        <v>16.511000000000003</v>
      </c>
      <c r="E21" s="19">
        <v>1.98</v>
      </c>
      <c r="F21" s="19">
        <v>2.0699999999999998</v>
      </c>
      <c r="G21" s="19">
        <v>0.53</v>
      </c>
      <c r="H21" s="19">
        <v>2.548</v>
      </c>
      <c r="I21" s="19">
        <v>3.23</v>
      </c>
      <c r="J21" s="19">
        <v>3.13</v>
      </c>
      <c r="K21" s="19">
        <v>2.6030000000000002</v>
      </c>
      <c r="L21" s="19">
        <v>0.42</v>
      </c>
    </row>
    <row r="22" spans="1:12" s="22" customFormat="1" ht="15" hidden="1" customHeight="1">
      <c r="A22" s="31" t="s">
        <v>133</v>
      </c>
      <c r="B22" s="16" t="s">
        <v>224</v>
      </c>
      <c r="C22" s="17" t="s">
        <v>124</v>
      </c>
      <c r="D22" s="18">
        <v>0</v>
      </c>
      <c r="E22" s="19"/>
      <c r="F22" s="19"/>
      <c r="G22" s="19"/>
      <c r="H22" s="19"/>
      <c r="I22" s="19"/>
      <c r="J22" s="19"/>
      <c r="K22" s="19"/>
      <c r="L22" s="19"/>
    </row>
    <row r="23" spans="1:12" s="22" customFormat="1" ht="15" hidden="1" customHeight="1">
      <c r="A23" s="31" t="s">
        <v>174</v>
      </c>
      <c r="B23" s="16" t="s">
        <v>136</v>
      </c>
      <c r="C23" s="17" t="s">
        <v>102</v>
      </c>
      <c r="D23" s="18">
        <v>0</v>
      </c>
      <c r="E23" s="19"/>
      <c r="F23" s="19"/>
      <c r="G23" s="19"/>
      <c r="H23" s="19"/>
      <c r="I23" s="19"/>
      <c r="J23" s="19"/>
      <c r="K23" s="19"/>
      <c r="L23" s="19"/>
    </row>
    <row r="24" spans="1:12" s="22" customFormat="1" ht="18" hidden="1" customHeight="1">
      <c r="A24" s="31" t="s">
        <v>37</v>
      </c>
      <c r="B24" s="16" t="s">
        <v>137</v>
      </c>
      <c r="C24" s="17" t="s">
        <v>103</v>
      </c>
      <c r="D24" s="18">
        <v>0</v>
      </c>
      <c r="E24" s="19"/>
      <c r="F24" s="19"/>
      <c r="G24" s="19"/>
      <c r="H24" s="19"/>
      <c r="I24" s="19"/>
      <c r="J24" s="19"/>
      <c r="K24" s="19"/>
      <c r="L24" s="19"/>
    </row>
    <row r="25" spans="1:12" s="15" customFormat="1" ht="18" customHeight="1">
      <c r="A25" s="81">
        <v>2</v>
      </c>
      <c r="B25" s="10" t="s">
        <v>3</v>
      </c>
      <c r="C25" s="25" t="s">
        <v>123</v>
      </c>
      <c r="D25" s="21">
        <v>1587.92</v>
      </c>
      <c r="E25" s="21">
        <v>113.68100000000001</v>
      </c>
      <c r="F25" s="21">
        <v>143.68199999999999</v>
      </c>
      <c r="G25" s="21">
        <v>56</v>
      </c>
      <c r="H25" s="21">
        <v>796.97</v>
      </c>
      <c r="I25" s="21">
        <v>110.876</v>
      </c>
      <c r="J25" s="62">
        <v>124.26</v>
      </c>
      <c r="K25" s="21">
        <v>110.248</v>
      </c>
      <c r="L25" s="62">
        <v>132.203</v>
      </c>
    </row>
    <row r="26" spans="1:12" ht="18" customHeight="1">
      <c r="A26" s="31" t="s">
        <v>23</v>
      </c>
      <c r="B26" s="16" t="s">
        <v>128</v>
      </c>
      <c r="C26" s="17" t="s">
        <v>64</v>
      </c>
      <c r="D26" s="18">
        <v>689.12300000000005</v>
      </c>
      <c r="E26" s="26">
        <v>1.38</v>
      </c>
      <c r="F26" s="26"/>
      <c r="G26" s="26"/>
      <c r="H26" s="26">
        <v>687.23</v>
      </c>
      <c r="I26" s="26"/>
      <c r="J26" s="26"/>
      <c r="K26" s="26">
        <v>0.51300000000000001</v>
      </c>
      <c r="L26" s="26"/>
    </row>
    <row r="27" spans="1:12" ht="18" customHeight="1">
      <c r="A27" s="31" t="s">
        <v>24</v>
      </c>
      <c r="B27" s="16" t="s">
        <v>129</v>
      </c>
      <c r="C27" s="17" t="s">
        <v>65</v>
      </c>
      <c r="D27" s="18">
        <v>0.78</v>
      </c>
      <c r="E27" s="26">
        <v>0.72</v>
      </c>
      <c r="F27" s="26"/>
      <c r="G27" s="26"/>
      <c r="H27" s="26"/>
      <c r="I27" s="26"/>
      <c r="J27" s="26"/>
      <c r="K27" s="26">
        <v>0.06</v>
      </c>
      <c r="L27" s="26"/>
    </row>
    <row r="28" spans="1:12" ht="15" hidden="1" customHeight="1">
      <c r="A28" s="31" t="s">
        <v>27</v>
      </c>
      <c r="B28" s="16" t="s">
        <v>130</v>
      </c>
      <c r="C28" s="17" t="s">
        <v>66</v>
      </c>
      <c r="D28" s="18">
        <v>0</v>
      </c>
      <c r="E28" s="26"/>
      <c r="F28" s="26"/>
      <c r="G28" s="26"/>
      <c r="H28" s="26"/>
      <c r="I28" s="26"/>
      <c r="J28" s="26"/>
      <c r="K28" s="26"/>
      <c r="L28" s="26"/>
    </row>
    <row r="29" spans="1:12" ht="15" hidden="1" customHeight="1">
      <c r="A29" s="31" t="s">
        <v>28</v>
      </c>
      <c r="B29" s="16" t="s">
        <v>141</v>
      </c>
      <c r="C29" s="17" t="s">
        <v>156</v>
      </c>
      <c r="D29" s="18">
        <v>0</v>
      </c>
      <c r="E29" s="26"/>
      <c r="F29" s="26"/>
      <c r="G29" s="26"/>
      <c r="H29" s="26"/>
      <c r="I29" s="26"/>
      <c r="J29" s="26"/>
      <c r="K29" s="26"/>
      <c r="L29" s="26"/>
    </row>
    <row r="30" spans="1:12" ht="18" hidden="1" customHeight="1">
      <c r="A30" s="31" t="s">
        <v>27</v>
      </c>
      <c r="B30" s="16" t="s">
        <v>142</v>
      </c>
      <c r="C30" s="17" t="s">
        <v>157</v>
      </c>
      <c r="D30" s="18">
        <v>0</v>
      </c>
      <c r="E30" s="26"/>
      <c r="F30" s="26"/>
      <c r="G30" s="26"/>
      <c r="H30" s="26"/>
      <c r="I30" s="26"/>
      <c r="J30" s="26"/>
      <c r="K30" s="26"/>
      <c r="L30" s="26"/>
    </row>
    <row r="31" spans="1:12" ht="18" customHeight="1">
      <c r="A31" s="31" t="s">
        <v>28</v>
      </c>
      <c r="B31" s="16" t="s">
        <v>143</v>
      </c>
      <c r="C31" s="17" t="s">
        <v>158</v>
      </c>
      <c r="D31" s="18">
        <v>0.254</v>
      </c>
      <c r="E31" s="26">
        <v>7.0000000000000007E-2</v>
      </c>
      <c r="F31" s="26"/>
      <c r="G31" s="90">
        <v>0.02</v>
      </c>
      <c r="H31" s="26"/>
      <c r="I31" s="26"/>
      <c r="J31" s="26"/>
      <c r="K31" s="26">
        <v>0.14399999999999999</v>
      </c>
      <c r="L31" s="26">
        <v>0.02</v>
      </c>
    </row>
    <row r="32" spans="1:12" ht="18" customHeight="1">
      <c r="A32" s="31" t="s">
        <v>39</v>
      </c>
      <c r="B32" s="16" t="s">
        <v>206</v>
      </c>
      <c r="C32" s="17" t="s">
        <v>67</v>
      </c>
      <c r="D32" s="18">
        <v>0.46</v>
      </c>
      <c r="E32" s="26">
        <v>0.28000000000000003</v>
      </c>
      <c r="F32" s="26">
        <v>0.18</v>
      </c>
      <c r="G32" s="26"/>
      <c r="H32" s="26"/>
      <c r="I32" s="26"/>
      <c r="J32" s="26"/>
      <c r="K32" s="26"/>
      <c r="L32" s="26"/>
    </row>
    <row r="33" spans="1:12" ht="18" hidden="1" customHeight="1">
      <c r="A33" s="31" t="s">
        <v>113</v>
      </c>
      <c r="B33" s="16" t="s">
        <v>207</v>
      </c>
      <c r="C33" s="17" t="s">
        <v>68</v>
      </c>
      <c r="D33" s="18">
        <v>0</v>
      </c>
      <c r="E33" s="26"/>
      <c r="F33" s="26"/>
      <c r="G33" s="26"/>
      <c r="H33" s="26"/>
      <c r="I33" s="26"/>
      <c r="J33" s="26"/>
      <c r="K33" s="26"/>
      <c r="L33" s="26"/>
    </row>
    <row r="34" spans="1:12" s="30" customFormat="1" ht="30" customHeight="1">
      <c r="A34" s="82" t="s">
        <v>114</v>
      </c>
      <c r="B34" s="61" t="s">
        <v>208</v>
      </c>
      <c r="C34" s="27" t="s">
        <v>42</v>
      </c>
      <c r="D34" s="28">
        <v>230.256</v>
      </c>
      <c r="E34" s="28">
        <v>32.905000000000001</v>
      </c>
      <c r="F34" s="28">
        <v>41.526999999999987</v>
      </c>
      <c r="G34" s="28">
        <v>20.619999999999997</v>
      </c>
      <c r="H34" s="28">
        <v>28.029999999999998</v>
      </c>
      <c r="I34" s="28">
        <v>22.562000000000001</v>
      </c>
      <c r="J34" s="28">
        <v>41.269999999999996</v>
      </c>
      <c r="K34" s="28">
        <v>20.443999999999999</v>
      </c>
      <c r="L34" s="28">
        <v>22.898</v>
      </c>
    </row>
    <row r="35" spans="1:12" s="30" customFormat="1" ht="18" customHeight="1">
      <c r="A35" s="83" t="s">
        <v>13</v>
      </c>
      <c r="B35" s="23" t="s">
        <v>59</v>
      </c>
      <c r="C35" s="24" t="s">
        <v>70</v>
      </c>
      <c r="D35" s="18">
        <v>174.95600000000002</v>
      </c>
      <c r="E35" s="89">
        <v>26.734999999999999</v>
      </c>
      <c r="F35" s="29">
        <v>32.927</v>
      </c>
      <c r="G35" s="29">
        <v>14.53</v>
      </c>
      <c r="H35" s="29">
        <v>18.32</v>
      </c>
      <c r="I35" s="29">
        <v>19.891999999999999</v>
      </c>
      <c r="J35" s="29">
        <v>25.18</v>
      </c>
      <c r="K35" s="29">
        <v>16.634</v>
      </c>
      <c r="L35" s="29">
        <v>20.738</v>
      </c>
    </row>
    <row r="36" spans="1:12" s="30" customFormat="1" ht="18" customHeight="1">
      <c r="A36" s="83" t="s">
        <v>13</v>
      </c>
      <c r="B36" s="23" t="s">
        <v>60</v>
      </c>
      <c r="C36" s="24" t="s">
        <v>71</v>
      </c>
      <c r="D36" s="18">
        <v>23.06</v>
      </c>
      <c r="E36" s="29">
        <v>1.23</v>
      </c>
      <c r="F36" s="29">
        <v>2.0099999999999998</v>
      </c>
      <c r="G36" s="29">
        <v>3.92</v>
      </c>
      <c r="H36" s="29">
        <v>1.53</v>
      </c>
      <c r="I36" s="29">
        <v>0.85</v>
      </c>
      <c r="J36" s="29">
        <v>12.43</v>
      </c>
      <c r="K36" s="29">
        <v>0.48</v>
      </c>
      <c r="L36" s="29">
        <v>0.61</v>
      </c>
    </row>
    <row r="37" spans="1:12" s="30" customFormat="1" ht="18" customHeight="1">
      <c r="A37" s="83" t="s">
        <v>13</v>
      </c>
      <c r="B37" s="23" t="s">
        <v>61</v>
      </c>
      <c r="C37" s="24" t="s">
        <v>72</v>
      </c>
      <c r="D37" s="18">
        <v>0.5</v>
      </c>
      <c r="E37" s="29"/>
      <c r="F37" s="29"/>
      <c r="G37" s="29"/>
      <c r="H37" s="29">
        <v>0.5</v>
      </c>
      <c r="I37" s="29"/>
      <c r="J37" s="29"/>
      <c r="K37" s="29"/>
      <c r="L37" s="29"/>
    </row>
    <row r="38" spans="1:12" s="30" customFormat="1" ht="18" customHeight="1">
      <c r="A38" s="83" t="s">
        <v>13</v>
      </c>
      <c r="B38" s="23" t="s">
        <v>213</v>
      </c>
      <c r="C38" s="24" t="s">
        <v>73</v>
      </c>
      <c r="D38" s="18">
        <v>0.75000000000000022</v>
      </c>
      <c r="E38" s="29">
        <v>0.14000000000000001</v>
      </c>
      <c r="F38" s="29">
        <v>0.3</v>
      </c>
      <c r="G38" s="29">
        <v>0.03</v>
      </c>
      <c r="H38" s="29">
        <v>0.06</v>
      </c>
      <c r="I38" s="29">
        <v>0.04</v>
      </c>
      <c r="J38" s="29">
        <v>0.04</v>
      </c>
      <c r="K38" s="29">
        <v>7.0000000000000007E-2</v>
      </c>
      <c r="L38" s="29">
        <v>7.0000000000000007E-2</v>
      </c>
    </row>
    <row r="39" spans="1:12" s="30" customFormat="1" ht="18" hidden="1" customHeight="1">
      <c r="A39" s="83" t="s">
        <v>13</v>
      </c>
      <c r="B39" s="23" t="s">
        <v>26</v>
      </c>
      <c r="C39" s="24" t="s">
        <v>74</v>
      </c>
      <c r="D39" s="18">
        <v>0</v>
      </c>
      <c r="E39" s="29"/>
      <c r="F39" s="29"/>
      <c r="G39" s="29"/>
      <c r="H39" s="29"/>
      <c r="I39" s="29"/>
      <c r="J39" s="29"/>
      <c r="K39" s="29"/>
      <c r="L39" s="29"/>
    </row>
    <row r="40" spans="1:12" s="30" customFormat="1" ht="18" customHeight="1">
      <c r="A40" s="83" t="s">
        <v>13</v>
      </c>
      <c r="B40" s="23" t="s">
        <v>79</v>
      </c>
      <c r="C40" s="24" t="s">
        <v>75</v>
      </c>
      <c r="D40" s="18">
        <v>2.41</v>
      </c>
      <c r="E40" s="29">
        <v>0.08</v>
      </c>
      <c r="F40" s="29">
        <v>0.16</v>
      </c>
      <c r="G40" s="29">
        <v>0.22</v>
      </c>
      <c r="H40" s="29">
        <v>1.17</v>
      </c>
      <c r="I40" s="29">
        <v>0.21</v>
      </c>
      <c r="J40" s="29">
        <v>0.12</v>
      </c>
      <c r="K40" s="29">
        <v>0.31</v>
      </c>
      <c r="L40" s="29">
        <v>0.14000000000000001</v>
      </c>
    </row>
    <row r="41" spans="1:12" s="30" customFormat="1" ht="18" customHeight="1">
      <c r="A41" s="83" t="s">
        <v>13</v>
      </c>
      <c r="B41" s="23" t="s">
        <v>214</v>
      </c>
      <c r="C41" s="24" t="s">
        <v>76</v>
      </c>
      <c r="D41" s="18">
        <v>21.834000000000003</v>
      </c>
      <c r="E41" s="29">
        <v>3.94</v>
      </c>
      <c r="F41" s="29">
        <v>3.72</v>
      </c>
      <c r="G41" s="29">
        <v>0.9</v>
      </c>
      <c r="H41" s="29">
        <v>6.45</v>
      </c>
      <c r="I41" s="29">
        <v>1.45</v>
      </c>
      <c r="J41" s="29">
        <v>2.2799999999999998</v>
      </c>
      <c r="K41" s="29">
        <v>1.754</v>
      </c>
      <c r="L41" s="29">
        <v>1.34</v>
      </c>
    </row>
    <row r="42" spans="1:12" s="30" customFormat="1" ht="18" customHeight="1">
      <c r="A42" s="83" t="s">
        <v>13</v>
      </c>
      <c r="B42" s="23" t="s">
        <v>215</v>
      </c>
      <c r="C42" s="24" t="s">
        <v>77</v>
      </c>
      <c r="D42" s="18">
        <v>3.5529999999999995</v>
      </c>
      <c r="E42" s="29">
        <v>0.47</v>
      </c>
      <c r="F42" s="29">
        <v>0.37</v>
      </c>
      <c r="G42" s="29">
        <v>1.02</v>
      </c>
      <c r="H42" s="29"/>
      <c r="I42" s="29"/>
      <c r="J42" s="29">
        <v>0.99</v>
      </c>
      <c r="K42" s="29">
        <v>0.70299999999999996</v>
      </c>
      <c r="L42" s="29"/>
    </row>
    <row r="43" spans="1:12" s="30" customFormat="1" ht="15" hidden="1" customHeight="1">
      <c r="A43" s="83" t="s">
        <v>13</v>
      </c>
      <c r="B43" s="23" t="s">
        <v>216</v>
      </c>
      <c r="C43" s="24" t="s">
        <v>80</v>
      </c>
      <c r="D43" s="18">
        <v>0</v>
      </c>
      <c r="E43" s="29"/>
      <c r="F43" s="29"/>
      <c r="G43" s="29"/>
      <c r="H43" s="29"/>
      <c r="I43" s="29"/>
      <c r="J43" s="29"/>
      <c r="K43" s="29"/>
      <c r="L43" s="29"/>
    </row>
    <row r="44" spans="1:12" s="30" customFormat="1" ht="15" customHeight="1">
      <c r="A44" s="83" t="s">
        <v>13</v>
      </c>
      <c r="B44" s="23" t="s">
        <v>217</v>
      </c>
      <c r="C44" s="24" t="s">
        <v>81</v>
      </c>
      <c r="D44" s="18">
        <v>2.04</v>
      </c>
      <c r="E44" s="29"/>
      <c r="F44" s="29">
        <v>2.04</v>
      </c>
      <c r="G44" s="29"/>
      <c r="H44" s="29"/>
      <c r="I44" s="29"/>
      <c r="J44" s="29"/>
      <c r="K44" s="29"/>
      <c r="L44" s="29"/>
    </row>
    <row r="45" spans="1:12" s="30" customFormat="1" ht="18" customHeight="1">
      <c r="A45" s="83" t="s">
        <v>13</v>
      </c>
      <c r="B45" s="23" t="s">
        <v>218</v>
      </c>
      <c r="C45" s="24" t="s">
        <v>82</v>
      </c>
      <c r="D45" s="18">
        <v>1.153</v>
      </c>
      <c r="E45" s="29">
        <v>0.31</v>
      </c>
      <c r="F45" s="29"/>
      <c r="G45" s="29"/>
      <c r="H45" s="29"/>
      <c r="I45" s="29">
        <v>0.12</v>
      </c>
      <c r="J45" s="29">
        <v>0.23</v>
      </c>
      <c r="K45" s="29">
        <v>0.49299999999999999</v>
      </c>
      <c r="L45" s="29"/>
    </row>
    <row r="46" spans="1:12" ht="15" hidden="1" customHeight="1">
      <c r="A46" s="31" t="s">
        <v>44</v>
      </c>
      <c r="B46" s="31" t="s">
        <v>144</v>
      </c>
      <c r="C46" s="17" t="s">
        <v>117</v>
      </c>
      <c r="D46" s="18">
        <v>0</v>
      </c>
      <c r="E46" s="26"/>
      <c r="F46" s="26"/>
      <c r="G46" s="26"/>
      <c r="H46" s="26"/>
      <c r="I46" s="26"/>
      <c r="J46" s="26"/>
      <c r="K46" s="26"/>
      <c r="L46" s="26"/>
    </row>
    <row r="47" spans="1:12" ht="15" customHeight="1">
      <c r="A47" s="31" t="s">
        <v>45</v>
      </c>
      <c r="B47" s="31" t="s">
        <v>145</v>
      </c>
      <c r="C47" s="17" t="s">
        <v>116</v>
      </c>
      <c r="D47" s="18">
        <v>4.8</v>
      </c>
      <c r="E47" s="26"/>
      <c r="F47" s="26"/>
      <c r="G47" s="26"/>
      <c r="H47" s="26"/>
      <c r="I47" s="26">
        <v>4.8</v>
      </c>
      <c r="J47" s="26"/>
      <c r="K47" s="26"/>
      <c r="L47" s="26"/>
    </row>
    <row r="48" spans="1:12" ht="18" customHeight="1">
      <c r="A48" s="31" t="s">
        <v>115</v>
      </c>
      <c r="B48" s="31" t="s">
        <v>119</v>
      </c>
      <c r="C48" s="17" t="s">
        <v>38</v>
      </c>
      <c r="D48" s="18">
        <v>3.2699999999999996</v>
      </c>
      <c r="E48" s="26"/>
      <c r="F48" s="26">
        <v>0.61</v>
      </c>
      <c r="G48" s="26"/>
      <c r="H48" s="26">
        <v>0.6</v>
      </c>
      <c r="I48" s="26">
        <v>0.63</v>
      </c>
      <c r="J48" s="26">
        <v>0.51</v>
      </c>
      <c r="K48" s="26">
        <v>0.92</v>
      </c>
      <c r="L48" s="26"/>
    </row>
    <row r="49" spans="1:12" ht="18" customHeight="1">
      <c r="A49" s="31" t="s">
        <v>43</v>
      </c>
      <c r="B49" s="31" t="s">
        <v>138</v>
      </c>
      <c r="C49" s="17" t="s">
        <v>104</v>
      </c>
      <c r="D49" s="18">
        <v>127.57400000000001</v>
      </c>
      <c r="E49" s="26"/>
      <c r="F49" s="26">
        <v>25.51</v>
      </c>
      <c r="G49" s="26">
        <v>14.39</v>
      </c>
      <c r="H49" s="26">
        <v>25.66</v>
      </c>
      <c r="I49" s="26">
        <v>17.321999999999999</v>
      </c>
      <c r="J49" s="26">
        <v>16.71</v>
      </c>
      <c r="K49" s="26">
        <v>11.694000000000001</v>
      </c>
      <c r="L49" s="26">
        <v>16.288</v>
      </c>
    </row>
    <row r="50" spans="1:12" ht="18" customHeight="1">
      <c r="A50" s="31" t="s">
        <v>44</v>
      </c>
      <c r="B50" s="31" t="s">
        <v>139</v>
      </c>
      <c r="C50" s="17" t="s">
        <v>63</v>
      </c>
      <c r="D50" s="18">
        <v>15.99</v>
      </c>
      <c r="E50" s="26">
        <v>15.99</v>
      </c>
      <c r="F50" s="26"/>
      <c r="G50" s="26"/>
      <c r="H50" s="26"/>
      <c r="I50" s="26"/>
      <c r="J50" s="26"/>
      <c r="K50" s="26"/>
      <c r="L50" s="26"/>
    </row>
    <row r="51" spans="1:12" ht="18" customHeight="1">
      <c r="A51" s="31" t="s">
        <v>45</v>
      </c>
      <c r="B51" s="31" t="s">
        <v>146</v>
      </c>
      <c r="C51" s="17" t="s">
        <v>110</v>
      </c>
      <c r="D51" s="18">
        <v>10.14</v>
      </c>
      <c r="E51" s="26">
        <v>5.14</v>
      </c>
      <c r="F51" s="26">
        <v>2.1</v>
      </c>
      <c r="G51" s="26">
        <v>0.76</v>
      </c>
      <c r="H51" s="26">
        <v>0.37</v>
      </c>
      <c r="I51" s="26">
        <v>0.51</v>
      </c>
      <c r="J51" s="26">
        <v>0.65</v>
      </c>
      <c r="K51" s="26">
        <v>0.31</v>
      </c>
      <c r="L51" s="26">
        <v>0.3</v>
      </c>
    </row>
    <row r="52" spans="1:12" ht="18" customHeight="1">
      <c r="A52" s="31" t="s">
        <v>46</v>
      </c>
      <c r="B52" s="31" t="s">
        <v>147</v>
      </c>
      <c r="C52" s="17" t="s">
        <v>159</v>
      </c>
      <c r="D52" s="18">
        <v>0.26</v>
      </c>
      <c r="E52" s="26">
        <v>0.26</v>
      </c>
      <c r="F52" s="26"/>
      <c r="G52" s="26"/>
      <c r="H52" s="26"/>
      <c r="I52" s="26"/>
      <c r="J52" s="26"/>
      <c r="K52" s="26"/>
      <c r="L52" s="26"/>
    </row>
    <row r="53" spans="1:12" ht="15" hidden="1" customHeight="1">
      <c r="A53" s="31" t="s">
        <v>30</v>
      </c>
      <c r="B53" s="31" t="s">
        <v>148</v>
      </c>
      <c r="C53" s="17" t="s">
        <v>160</v>
      </c>
      <c r="D53" s="18">
        <v>0</v>
      </c>
      <c r="E53" s="26"/>
      <c r="F53" s="26"/>
      <c r="G53" s="26"/>
      <c r="H53" s="26"/>
      <c r="I53" s="26"/>
      <c r="J53" s="26"/>
      <c r="K53" s="26"/>
      <c r="L53" s="26"/>
    </row>
    <row r="54" spans="1:12" s="15" customFormat="1" ht="18" customHeight="1">
      <c r="A54" s="31" t="s">
        <v>47</v>
      </c>
      <c r="B54" s="31" t="s">
        <v>149</v>
      </c>
      <c r="C54" s="17" t="s">
        <v>111</v>
      </c>
      <c r="D54" s="18">
        <v>3.99</v>
      </c>
      <c r="E54" s="26">
        <v>3.99</v>
      </c>
      <c r="F54" s="26"/>
      <c r="G54" s="26"/>
      <c r="H54" s="26"/>
      <c r="I54" s="26"/>
      <c r="J54" s="26"/>
      <c r="K54" s="26"/>
      <c r="L54" s="26"/>
    </row>
    <row r="55" spans="1:12" s="15" customFormat="1" ht="18" customHeight="1">
      <c r="A55" s="31" t="s">
        <v>48</v>
      </c>
      <c r="B55" s="31" t="s">
        <v>150</v>
      </c>
      <c r="C55" s="17" t="s">
        <v>83</v>
      </c>
      <c r="D55" s="18">
        <v>14.319999999999999</v>
      </c>
      <c r="E55" s="26">
        <v>0.91</v>
      </c>
      <c r="F55" s="26">
        <v>0.79</v>
      </c>
      <c r="G55" s="26">
        <v>4.8899999999999997</v>
      </c>
      <c r="H55" s="26">
        <v>1.05</v>
      </c>
      <c r="I55" s="26">
        <v>3.47</v>
      </c>
      <c r="J55" s="26">
        <v>1.84</v>
      </c>
      <c r="K55" s="26">
        <v>1.19</v>
      </c>
      <c r="L55" s="26">
        <v>0.18</v>
      </c>
    </row>
    <row r="56" spans="1:12" ht="18" hidden="1" customHeight="1">
      <c r="A56" s="31" t="s">
        <v>49</v>
      </c>
      <c r="B56" s="31" t="s">
        <v>151</v>
      </c>
      <c r="C56" s="17" t="s">
        <v>69</v>
      </c>
      <c r="D56" s="18">
        <v>0</v>
      </c>
      <c r="E56" s="26"/>
      <c r="F56" s="26"/>
      <c r="G56" s="26"/>
      <c r="H56" s="26"/>
      <c r="I56" s="26"/>
      <c r="J56" s="26"/>
      <c r="K56" s="26"/>
      <c r="L56" s="26"/>
    </row>
    <row r="57" spans="1:12" ht="18" customHeight="1">
      <c r="A57" s="31" t="s">
        <v>29</v>
      </c>
      <c r="B57" s="31" t="s">
        <v>152</v>
      </c>
      <c r="C57" s="17" t="s">
        <v>161</v>
      </c>
      <c r="D57" s="18">
        <v>4.5199999999999996</v>
      </c>
      <c r="E57" s="26">
        <v>1.33</v>
      </c>
      <c r="F57" s="26">
        <v>0.31</v>
      </c>
      <c r="G57" s="26">
        <v>0.43</v>
      </c>
      <c r="H57" s="26">
        <v>0.34</v>
      </c>
      <c r="I57" s="26">
        <v>0.47</v>
      </c>
      <c r="J57" s="26">
        <v>0.26</v>
      </c>
      <c r="K57" s="26">
        <v>1.21</v>
      </c>
      <c r="L57" s="26">
        <v>0.17</v>
      </c>
    </row>
    <row r="58" spans="1:12" ht="18" hidden="1" customHeight="1">
      <c r="A58" s="31" t="s">
        <v>30</v>
      </c>
      <c r="B58" s="31" t="s">
        <v>153</v>
      </c>
      <c r="C58" s="17" t="s">
        <v>162</v>
      </c>
      <c r="D58" s="18">
        <v>0</v>
      </c>
      <c r="E58" s="26"/>
      <c r="F58" s="26"/>
      <c r="G58" s="26"/>
      <c r="H58" s="26"/>
      <c r="I58" s="26"/>
      <c r="J58" s="26"/>
      <c r="K58" s="26"/>
      <c r="L58" s="26"/>
    </row>
    <row r="59" spans="1:12" ht="18" hidden="1" customHeight="1">
      <c r="A59" s="31" t="s">
        <v>164</v>
      </c>
      <c r="B59" s="31" t="s">
        <v>163</v>
      </c>
      <c r="C59" s="17" t="s">
        <v>112</v>
      </c>
      <c r="D59" s="18">
        <v>0</v>
      </c>
      <c r="E59" s="26"/>
      <c r="F59" s="26"/>
      <c r="G59" s="26"/>
      <c r="H59" s="26"/>
      <c r="I59" s="26"/>
      <c r="J59" s="26"/>
      <c r="K59" s="26"/>
      <c r="L59" s="26"/>
    </row>
    <row r="60" spans="1:12" ht="18" customHeight="1">
      <c r="A60" s="31" t="s">
        <v>165</v>
      </c>
      <c r="B60" s="31" t="s">
        <v>155</v>
      </c>
      <c r="C60" s="17" t="s">
        <v>84</v>
      </c>
      <c r="D60" s="18">
        <v>481.62300000000005</v>
      </c>
      <c r="E60" s="90">
        <v>50.706000000000003</v>
      </c>
      <c r="F60" s="26">
        <v>72.644999999999996</v>
      </c>
      <c r="G60" s="26">
        <v>14.85</v>
      </c>
      <c r="H60" s="26">
        <v>53.65</v>
      </c>
      <c r="I60" s="26">
        <v>60.682000000000002</v>
      </c>
      <c r="J60" s="26">
        <v>63.01</v>
      </c>
      <c r="K60" s="26">
        <v>73.763000000000005</v>
      </c>
      <c r="L60" s="26">
        <v>92.316999999999993</v>
      </c>
    </row>
    <row r="61" spans="1:12" ht="18" customHeight="1">
      <c r="A61" s="31" t="s">
        <v>166</v>
      </c>
      <c r="B61" s="31" t="s">
        <v>11</v>
      </c>
      <c r="C61" s="17" t="s">
        <v>85</v>
      </c>
      <c r="D61" s="18">
        <v>0.56000000000000005</v>
      </c>
      <c r="E61" s="26"/>
      <c r="F61" s="26">
        <v>0.01</v>
      </c>
      <c r="G61" s="26">
        <v>0.04</v>
      </c>
      <c r="H61" s="26">
        <v>0.04</v>
      </c>
      <c r="I61" s="26">
        <v>0.43</v>
      </c>
      <c r="J61" s="26">
        <v>0.01</v>
      </c>
      <c r="K61" s="26"/>
      <c r="L61" s="26">
        <v>0.03</v>
      </c>
    </row>
    <row r="62" spans="1:12" ht="18" hidden="1" customHeight="1">
      <c r="A62" s="31" t="s">
        <v>167</v>
      </c>
      <c r="B62" s="31" t="s">
        <v>12</v>
      </c>
      <c r="C62" s="17" t="s">
        <v>86</v>
      </c>
      <c r="D62" s="18">
        <v>0</v>
      </c>
      <c r="E62" s="26"/>
      <c r="F62" s="26"/>
      <c r="G62" s="26"/>
      <c r="H62" s="26"/>
      <c r="I62" s="26"/>
      <c r="J62" s="26"/>
      <c r="K62" s="26"/>
      <c r="L62" s="26"/>
    </row>
    <row r="63" spans="1:12" ht="15" hidden="1" customHeight="1">
      <c r="A63" s="31" t="s">
        <v>173</v>
      </c>
      <c r="B63" s="16" t="s">
        <v>154</v>
      </c>
      <c r="C63" s="17"/>
      <c r="D63" s="18">
        <v>0</v>
      </c>
      <c r="E63" s="26"/>
      <c r="F63" s="26"/>
      <c r="G63" s="26"/>
      <c r="H63" s="26"/>
      <c r="I63" s="26"/>
      <c r="J63" s="26"/>
      <c r="K63" s="26"/>
      <c r="L63" s="26"/>
    </row>
    <row r="64" spans="1:12" s="15" customFormat="1" ht="18" customHeight="1">
      <c r="A64" s="85">
        <v>3</v>
      </c>
      <c r="B64" s="10" t="s">
        <v>4</v>
      </c>
      <c r="C64" s="25" t="s">
        <v>87</v>
      </c>
      <c r="D64" s="21">
        <v>6310.5490000000009</v>
      </c>
      <c r="E64" s="21">
        <v>394.755</v>
      </c>
      <c r="F64" s="21">
        <v>667.01</v>
      </c>
      <c r="G64" s="21">
        <v>411.36</v>
      </c>
      <c r="H64" s="21">
        <v>8.5400000000000009</v>
      </c>
      <c r="I64" s="21">
        <v>241.54499999999999</v>
      </c>
      <c r="J64" s="21">
        <v>45.426000000000002</v>
      </c>
      <c r="K64" s="21">
        <v>1523.963</v>
      </c>
      <c r="L64" s="21">
        <v>3017.96</v>
      </c>
    </row>
    <row r="65" spans="1:12" ht="15" customHeight="1">
      <c r="A65" s="31" t="s">
        <v>40</v>
      </c>
      <c r="B65" s="31" t="s">
        <v>41</v>
      </c>
      <c r="C65" s="17" t="s">
        <v>88</v>
      </c>
      <c r="D65" s="18">
        <v>87.830999999999975</v>
      </c>
      <c r="E65" s="19">
        <v>5.9429999999999996</v>
      </c>
      <c r="F65" s="19">
        <v>6.17</v>
      </c>
      <c r="G65" s="19">
        <v>1.39</v>
      </c>
      <c r="H65" s="19">
        <v>8.0500000000000007</v>
      </c>
      <c r="I65" s="19">
        <v>24.986999999999998</v>
      </c>
      <c r="J65" s="19">
        <v>23.268000000000001</v>
      </c>
      <c r="K65" s="19">
        <v>4.9329999999999998</v>
      </c>
      <c r="L65" s="19">
        <v>13.1</v>
      </c>
    </row>
    <row r="66" spans="1:12" ht="15" customHeight="1">
      <c r="A66" s="280" t="s">
        <v>106</v>
      </c>
      <c r="B66" s="280" t="s">
        <v>107</v>
      </c>
      <c r="C66" s="281" t="s">
        <v>89</v>
      </c>
      <c r="D66" s="282">
        <v>6222.7180000000008</v>
      </c>
      <c r="E66" s="283">
        <v>388.81200000000001</v>
      </c>
      <c r="F66" s="283">
        <v>660.84</v>
      </c>
      <c r="G66" s="283">
        <v>409.97</v>
      </c>
      <c r="H66" s="283">
        <v>0.49</v>
      </c>
      <c r="I66" s="283">
        <v>216.55799999999999</v>
      </c>
      <c r="J66" s="283">
        <v>22.158000000000001</v>
      </c>
      <c r="K66" s="283">
        <v>1519.03</v>
      </c>
      <c r="L66" s="283">
        <v>3004.86</v>
      </c>
    </row>
    <row r="67" spans="1:12" s="15" customFormat="1" ht="15" hidden="1" customHeight="1">
      <c r="A67" s="275" t="s">
        <v>108</v>
      </c>
      <c r="B67" s="276" t="s">
        <v>109</v>
      </c>
      <c r="C67" s="277" t="s">
        <v>90</v>
      </c>
      <c r="D67" s="278">
        <v>0</v>
      </c>
      <c r="E67" s="279"/>
      <c r="F67" s="279"/>
      <c r="G67" s="279"/>
      <c r="H67" s="279"/>
      <c r="I67" s="279"/>
      <c r="J67" s="279"/>
      <c r="K67" s="279"/>
      <c r="L67" s="279"/>
    </row>
    <row r="68" spans="1:12" ht="15" hidden="1" customHeight="1">
      <c r="A68" s="85">
        <v>4</v>
      </c>
      <c r="B68" s="10" t="s">
        <v>181</v>
      </c>
      <c r="C68" s="25" t="s">
        <v>178</v>
      </c>
      <c r="D68" s="21"/>
      <c r="E68" s="16"/>
      <c r="F68" s="16"/>
      <c r="G68" s="16"/>
      <c r="H68" s="16"/>
      <c r="I68" s="16"/>
      <c r="J68" s="16"/>
      <c r="K68" s="16"/>
      <c r="L68" s="16"/>
    </row>
    <row r="69" spans="1:12" ht="15" hidden="1" customHeight="1">
      <c r="A69" s="86">
        <v>5</v>
      </c>
      <c r="B69" s="10" t="s">
        <v>182</v>
      </c>
      <c r="C69" s="25" t="s">
        <v>179</v>
      </c>
      <c r="D69" s="21"/>
      <c r="E69" s="16"/>
      <c r="F69" s="16"/>
      <c r="G69" s="16"/>
      <c r="H69" s="16"/>
      <c r="I69" s="16"/>
      <c r="J69" s="16"/>
      <c r="K69" s="16"/>
      <c r="L69" s="16"/>
    </row>
    <row r="70" spans="1:12" ht="18" hidden="1" customHeight="1">
      <c r="A70" s="87">
        <v>4</v>
      </c>
      <c r="B70" s="69" t="s">
        <v>183</v>
      </c>
      <c r="C70" s="70" t="s">
        <v>180</v>
      </c>
      <c r="D70" s="71"/>
      <c r="E70" s="72"/>
      <c r="F70" s="32"/>
      <c r="G70" s="32"/>
      <c r="H70" s="32"/>
      <c r="I70" s="32"/>
      <c r="J70" s="32"/>
      <c r="K70" s="32"/>
      <c r="L70" s="32"/>
    </row>
    <row r="71" spans="1:12">
      <c r="B71" s="33" t="s">
        <v>209</v>
      </c>
    </row>
    <row r="73" spans="1:12" hidden="1">
      <c r="B73" s="4" t="s">
        <v>227</v>
      </c>
      <c r="D73" s="4" t="s">
        <v>228</v>
      </c>
      <c r="E73" s="63">
        <v>613</v>
      </c>
      <c r="F73" s="63">
        <v>12249</v>
      </c>
      <c r="G73" s="63">
        <v>8240.0000000000018</v>
      </c>
      <c r="H73" s="63">
        <v>7097</v>
      </c>
      <c r="I73" s="63">
        <v>5163</v>
      </c>
      <c r="J73" s="63">
        <v>7476.9999999999991</v>
      </c>
      <c r="K73" s="63">
        <v>8132</v>
      </c>
      <c r="L73" s="63">
        <v>3462</v>
      </c>
    </row>
    <row r="74" spans="1:12" s="64" customFormat="1" hidden="1">
      <c r="A74" s="84"/>
      <c r="C74" s="65"/>
      <c r="E74" s="66">
        <v>1064.4630000000002</v>
      </c>
      <c r="F74" s="66">
        <v>-8463.6579999999994</v>
      </c>
      <c r="G74" s="66">
        <v>-3931.3660000000018</v>
      </c>
      <c r="H74" s="66">
        <v>-3755.4670000000006</v>
      </c>
      <c r="I74" s="66">
        <v>-1749.7189999999996</v>
      </c>
      <c r="J74" s="66">
        <v>-2717.3679999999986</v>
      </c>
      <c r="K74" s="66">
        <v>-2927.4930000000004</v>
      </c>
      <c r="L74" s="66">
        <v>3900.3730000000005</v>
      </c>
    </row>
    <row r="75" spans="1:12" hidden="1">
      <c r="D75" s="4" t="s">
        <v>2</v>
      </c>
      <c r="E75" s="63">
        <v>451.67</v>
      </c>
      <c r="F75" s="63">
        <v>10324.969999999999</v>
      </c>
      <c r="G75" s="63">
        <v>6635.0900000000011</v>
      </c>
      <c r="H75" s="63">
        <v>6764.76</v>
      </c>
      <c r="I75" s="63">
        <v>4858.3900000000003</v>
      </c>
      <c r="J75" s="63">
        <v>5160.91</v>
      </c>
      <c r="K75" s="63">
        <v>7479.19</v>
      </c>
      <c r="L75" s="63">
        <v>3064.13</v>
      </c>
    </row>
    <row r="76" spans="1:12" s="64" customFormat="1" hidden="1">
      <c r="A76" s="84"/>
      <c r="C76" s="65"/>
      <c r="E76" s="66">
        <v>717.35699999999997</v>
      </c>
      <c r="F76" s="66">
        <v>-7350.32</v>
      </c>
      <c r="G76" s="66">
        <v>-2793.8160000000007</v>
      </c>
      <c r="H76" s="66">
        <v>-4228.737000000001</v>
      </c>
      <c r="I76" s="66">
        <v>-1797.5300000000002</v>
      </c>
      <c r="J76" s="66">
        <v>-570.96399999999994</v>
      </c>
      <c r="K76" s="66">
        <v>-3908.8939999999998</v>
      </c>
      <c r="L76" s="66">
        <v>1148.08</v>
      </c>
    </row>
    <row r="77" spans="1:12" hidden="1">
      <c r="D77" s="4" t="s">
        <v>229</v>
      </c>
      <c r="E77" s="63">
        <v>157.15</v>
      </c>
      <c r="F77" s="63">
        <v>1600.58</v>
      </c>
      <c r="G77" s="63">
        <v>1589.4300000000003</v>
      </c>
      <c r="H77" s="63">
        <v>249.07</v>
      </c>
      <c r="I77" s="63">
        <v>294.63</v>
      </c>
      <c r="J77" s="63">
        <v>1661.99</v>
      </c>
      <c r="K77" s="63">
        <v>564.61</v>
      </c>
      <c r="L77" s="63">
        <v>396.9</v>
      </c>
    </row>
    <row r="78" spans="1:12" s="64" customFormat="1" hidden="1">
      <c r="A78" s="84"/>
      <c r="C78" s="65"/>
      <c r="E78" s="66">
        <v>-43.468999999999994</v>
      </c>
      <c r="F78" s="66">
        <v>-1456.8979999999999</v>
      </c>
      <c r="G78" s="66">
        <v>-1533.4300000000003</v>
      </c>
      <c r="H78" s="66">
        <v>547.90000000000009</v>
      </c>
      <c r="I78" s="66">
        <v>-183.75399999999999</v>
      </c>
      <c r="J78" s="66">
        <v>-1537.73</v>
      </c>
      <c r="K78" s="66">
        <v>-454.36200000000002</v>
      </c>
      <c r="L78" s="66">
        <v>-264.697</v>
      </c>
    </row>
  </sheetData>
  <mergeCells count="10">
    <mergeCell ref="D1:L1"/>
    <mergeCell ref="B2:C2"/>
    <mergeCell ref="D2:L2"/>
    <mergeCell ref="A3:L3"/>
    <mergeCell ref="D4:D5"/>
    <mergeCell ref="E4:L4"/>
    <mergeCell ref="C4:C5"/>
    <mergeCell ref="B4:B5"/>
    <mergeCell ref="A4:A5"/>
    <mergeCell ref="A1:B1"/>
  </mergeCells>
  <pageMargins left="0.35433070866141736" right="0.19685039370078741" top="0.47244094488188981" bottom="0.35433070866141736" header="0" footer="0.19685039370078741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V76"/>
  <sheetViews>
    <sheetView showZeros="0" tabSelected="1" workbookViewId="0">
      <pane xSplit="5" ySplit="6" topLeftCell="F58" activePane="bottomRight" state="frozen"/>
      <selection activeCell="F29" sqref="F29"/>
      <selection pane="topRight" activeCell="F29" sqref="F29"/>
      <selection pane="bottomLeft" activeCell="F29" sqref="F29"/>
      <selection pane="bottomRight" activeCell="G8" sqref="G8"/>
    </sheetView>
  </sheetViews>
  <sheetFormatPr defaultColWidth="9.109375" defaultRowHeight="13.2"/>
  <cols>
    <col min="1" max="1" width="6.33203125" style="60" customWidth="1"/>
    <col min="2" max="2" width="32.109375" style="2" customWidth="1"/>
    <col min="3" max="3" width="6.44140625" style="2" bestFit="1" customWidth="1"/>
    <col min="4" max="4" width="11.88671875" style="58" hidden="1" customWidth="1"/>
    <col min="5" max="5" width="11.33203125" style="2" customWidth="1"/>
    <col min="6" max="6" width="10.44140625" style="2" customWidth="1"/>
    <col min="7" max="7" width="10.5546875" style="2" customWidth="1"/>
    <col min="8" max="8" width="12.109375" style="58" hidden="1" customWidth="1"/>
    <col min="9" max="9" width="10.21875" style="2" customWidth="1"/>
    <col min="10" max="10" width="9.109375" style="2" customWidth="1"/>
    <col min="11" max="11" width="9" style="2" customWidth="1"/>
    <col min="12" max="12" width="10.109375" style="2" bestFit="1" customWidth="1"/>
    <col min="13" max="13" width="9.5546875" style="39" customWidth="1"/>
    <col min="14" max="14" width="9.77734375" style="2" customWidth="1"/>
    <col min="15" max="15" width="9.88671875" style="2" customWidth="1"/>
    <col min="16" max="16" width="11.33203125" style="2" bestFit="1" customWidth="1"/>
    <col min="17" max="17" width="10.77734375" style="2" bestFit="1" customWidth="1"/>
    <col min="18" max="18" width="9.77734375" style="2" bestFit="1" customWidth="1"/>
    <col min="19" max="16384" width="9.109375" style="2"/>
  </cols>
  <sheetData>
    <row r="1" spans="1:22" s="1" customFormat="1" ht="13.8">
      <c r="A1" s="284" t="s">
        <v>1053</v>
      </c>
      <c r="B1" s="284"/>
      <c r="I1" s="133"/>
      <c r="J1" s="133"/>
      <c r="K1" s="133"/>
      <c r="L1" s="133"/>
      <c r="M1" s="133"/>
      <c r="N1" s="133"/>
      <c r="O1" s="133"/>
      <c r="P1" s="133"/>
    </row>
    <row r="2" spans="1:22" s="1" customFormat="1">
      <c r="A2" s="251" t="s">
        <v>241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22" s="1" customFormat="1">
      <c r="A3" s="37"/>
      <c r="B3" s="38"/>
      <c r="C3" s="38"/>
      <c r="D3" s="38"/>
      <c r="E3" s="38"/>
      <c r="F3" s="38"/>
      <c r="G3" s="38"/>
      <c r="H3" s="38"/>
      <c r="I3" s="135"/>
      <c r="J3" s="136"/>
      <c r="K3" s="136"/>
      <c r="L3" s="136"/>
      <c r="M3" s="137"/>
      <c r="N3" s="138"/>
      <c r="O3" s="333" t="s">
        <v>1054</v>
      </c>
      <c r="P3" s="333"/>
      <c r="Q3" s="133"/>
    </row>
    <row r="4" spans="1:22" s="39" customFormat="1" ht="16.5" customHeight="1">
      <c r="A4" s="259" t="s">
        <v>0</v>
      </c>
      <c r="B4" s="250" t="s">
        <v>15</v>
      </c>
      <c r="C4" s="250" t="s">
        <v>16</v>
      </c>
      <c r="D4" s="254" t="s">
        <v>844</v>
      </c>
      <c r="E4" s="260" t="s">
        <v>210</v>
      </c>
      <c r="F4" s="260" t="s">
        <v>225</v>
      </c>
      <c r="G4" s="260" t="s">
        <v>118</v>
      </c>
      <c r="H4" s="252" t="s">
        <v>843</v>
      </c>
      <c r="I4" s="257" t="s">
        <v>34</v>
      </c>
      <c r="J4" s="258"/>
      <c r="K4" s="258"/>
      <c r="L4" s="258"/>
      <c r="M4" s="258"/>
      <c r="N4" s="258"/>
      <c r="O4" s="258"/>
      <c r="P4" s="258"/>
      <c r="Q4" s="295"/>
    </row>
    <row r="5" spans="1:22" s="39" customFormat="1" ht="64.95" customHeight="1">
      <c r="A5" s="259"/>
      <c r="B5" s="250"/>
      <c r="C5" s="250"/>
      <c r="D5" s="255"/>
      <c r="E5" s="261"/>
      <c r="F5" s="261"/>
      <c r="G5" s="261"/>
      <c r="H5" s="253"/>
      <c r="I5" s="68" t="s">
        <v>230</v>
      </c>
      <c r="J5" s="68" t="s">
        <v>231</v>
      </c>
      <c r="K5" s="68" t="s">
        <v>232</v>
      </c>
      <c r="L5" s="68" t="s">
        <v>233</v>
      </c>
      <c r="M5" s="68" t="s">
        <v>234</v>
      </c>
      <c r="N5" s="68" t="s">
        <v>235</v>
      </c>
      <c r="O5" s="68" t="s">
        <v>236</v>
      </c>
      <c r="P5" s="68" t="s">
        <v>237</v>
      </c>
    </row>
    <row r="6" spans="1:22" ht="13.95" customHeight="1">
      <c r="A6" s="67">
        <v>-1</v>
      </c>
      <c r="B6" s="40">
        <v>-2</v>
      </c>
      <c r="C6" s="40">
        <v>-3</v>
      </c>
      <c r="D6" s="41"/>
      <c r="E6" s="40">
        <v>-4</v>
      </c>
      <c r="F6" s="40">
        <v>-5</v>
      </c>
      <c r="G6" s="40" t="s">
        <v>211</v>
      </c>
      <c r="H6" s="41"/>
      <c r="I6" s="40">
        <v>-7</v>
      </c>
      <c r="J6" s="40">
        <v>-8</v>
      </c>
      <c r="K6" s="40">
        <v>-9</v>
      </c>
      <c r="L6" s="40">
        <v>-10</v>
      </c>
      <c r="M6" s="40">
        <v>-11</v>
      </c>
      <c r="N6" s="40">
        <v>-12</v>
      </c>
      <c r="O6" s="40">
        <v>-13</v>
      </c>
      <c r="P6" s="40">
        <v>-14</v>
      </c>
    </row>
    <row r="7" spans="1:22">
      <c r="A7" s="296"/>
      <c r="B7" s="42" t="s">
        <v>203</v>
      </c>
      <c r="C7" s="297"/>
      <c r="D7" s="298">
        <v>33852.76</v>
      </c>
      <c r="E7" s="299">
        <v>33852.76</v>
      </c>
      <c r="F7" s="300">
        <v>-4.0000000008149073E-3</v>
      </c>
      <c r="G7" s="301">
        <v>33852.756000000001</v>
      </c>
      <c r="H7" s="302">
        <v>-4.0000000008149073E-3</v>
      </c>
      <c r="I7" s="301">
        <v>1677.46</v>
      </c>
      <c r="J7" s="301">
        <v>3785.34</v>
      </c>
      <c r="K7" s="301">
        <v>4308.63</v>
      </c>
      <c r="L7" s="301">
        <v>3341.5329999999999</v>
      </c>
      <c r="M7" s="303">
        <v>3413.2810000000004</v>
      </c>
      <c r="N7" s="303">
        <v>4759.6320000000005</v>
      </c>
      <c r="O7" s="303">
        <v>5204.5069999999996</v>
      </c>
      <c r="P7" s="303">
        <v>7362.3729999999996</v>
      </c>
      <c r="Q7" s="134"/>
      <c r="R7" s="134"/>
    </row>
    <row r="8" spans="1:22" s="1" customFormat="1">
      <c r="A8" s="305">
        <v>1</v>
      </c>
      <c r="B8" s="306" t="s">
        <v>2</v>
      </c>
      <c r="C8" s="307" t="s">
        <v>17</v>
      </c>
      <c r="D8" s="308">
        <v>25954.286</v>
      </c>
      <c r="E8" s="309">
        <v>26322.33</v>
      </c>
      <c r="F8" s="310">
        <v>1523.525999999998</v>
      </c>
      <c r="G8" s="311">
        <v>27845.856</v>
      </c>
      <c r="H8" s="312">
        <v>1891.5699999999997</v>
      </c>
      <c r="I8" s="313">
        <v>1260.7170000000001</v>
      </c>
      <c r="J8" s="313">
        <v>3054.0300000000007</v>
      </c>
      <c r="K8" s="313">
        <v>4122.8739999999989</v>
      </c>
      <c r="L8" s="313">
        <v>2417.623</v>
      </c>
      <c r="M8" s="313">
        <v>3188.2900000000004</v>
      </c>
      <c r="N8" s="313">
        <v>4540.1260000000002</v>
      </c>
      <c r="O8" s="313">
        <v>4144.6659999999993</v>
      </c>
      <c r="P8" s="313">
        <v>5117.53</v>
      </c>
      <c r="Q8" s="134"/>
      <c r="R8" s="134"/>
    </row>
    <row r="9" spans="1:22" s="1" customFormat="1">
      <c r="A9" s="314" t="s">
        <v>91</v>
      </c>
      <c r="B9" s="315" t="s">
        <v>5</v>
      </c>
      <c r="C9" s="316" t="s">
        <v>18</v>
      </c>
      <c r="D9" s="317">
        <v>175.32999999999996</v>
      </c>
      <c r="E9" s="318">
        <v>169.98</v>
      </c>
      <c r="F9" s="319">
        <v>15.099999999999994</v>
      </c>
      <c r="G9" s="313">
        <v>185.07999999999998</v>
      </c>
      <c r="H9" s="320">
        <v>9.7500000000000284</v>
      </c>
      <c r="I9" s="313">
        <v>19.970000000000006</v>
      </c>
      <c r="J9" s="313">
        <v>46.239999999999995</v>
      </c>
      <c r="K9" s="313">
        <v>20.459999999999997</v>
      </c>
      <c r="L9" s="313">
        <v>35.770000000000003</v>
      </c>
      <c r="M9" s="313">
        <v>19.47</v>
      </c>
      <c r="N9" s="313">
        <v>27.01</v>
      </c>
      <c r="O9" s="313">
        <v>5.8100000000000005</v>
      </c>
      <c r="P9" s="313">
        <v>10.35</v>
      </c>
      <c r="Q9" s="134"/>
      <c r="R9" s="134"/>
    </row>
    <row r="10" spans="1:22" s="1" customFormat="1" ht="15.75" customHeight="1">
      <c r="A10" s="314"/>
      <c r="B10" s="321" t="s">
        <v>92</v>
      </c>
      <c r="C10" s="322" t="s">
        <v>94</v>
      </c>
      <c r="D10" s="317">
        <v>171.93999999999997</v>
      </c>
      <c r="E10" s="323">
        <v>166.64</v>
      </c>
      <c r="F10" s="319">
        <v>15.280000000000001</v>
      </c>
      <c r="G10" s="313">
        <v>181.92</v>
      </c>
      <c r="H10" s="320">
        <v>9.9800000000000182</v>
      </c>
      <c r="I10" s="313">
        <v>19.970000000000006</v>
      </c>
      <c r="J10" s="313">
        <v>46.26</v>
      </c>
      <c r="K10" s="313">
        <v>20.459999999999997</v>
      </c>
      <c r="L10" s="313">
        <v>35.770000000000003</v>
      </c>
      <c r="M10" s="313">
        <v>18.439999999999998</v>
      </c>
      <c r="N10" s="313">
        <v>27.01</v>
      </c>
      <c r="O10" s="313">
        <v>3.66</v>
      </c>
      <c r="P10" s="313">
        <v>10.35</v>
      </c>
      <c r="Q10" s="134"/>
      <c r="R10" s="134"/>
      <c r="V10" s="133">
        <v>1.7</v>
      </c>
    </row>
    <row r="11" spans="1:22" s="1" customFormat="1">
      <c r="A11" s="314" t="s">
        <v>20</v>
      </c>
      <c r="B11" s="315" t="s">
        <v>32</v>
      </c>
      <c r="C11" s="316" t="s">
        <v>33</v>
      </c>
      <c r="D11" s="317">
        <v>1310.7249999999999</v>
      </c>
      <c r="E11" s="318">
        <v>1157.1099999999999</v>
      </c>
      <c r="F11" s="319">
        <v>-104.10499999999979</v>
      </c>
      <c r="G11" s="313">
        <v>1053.0050000000001</v>
      </c>
      <c r="H11" s="320">
        <v>-257.7199999999998</v>
      </c>
      <c r="I11" s="313">
        <v>76.146999999999991</v>
      </c>
      <c r="J11" s="313">
        <v>144.25</v>
      </c>
      <c r="K11" s="313">
        <v>134.01</v>
      </c>
      <c r="L11" s="313">
        <v>72.207999999999998</v>
      </c>
      <c r="M11" s="313">
        <v>131.01999999999998</v>
      </c>
      <c r="N11" s="313">
        <v>270.75</v>
      </c>
      <c r="O11" s="313">
        <v>88.75</v>
      </c>
      <c r="P11" s="313">
        <v>135.87</v>
      </c>
      <c r="Q11" s="134"/>
      <c r="V11" s="133">
        <v>2.2999999999999998</v>
      </c>
    </row>
    <row r="12" spans="1:22" s="1" customFormat="1" hidden="1">
      <c r="A12" s="314"/>
      <c r="B12" s="315" t="s">
        <v>221</v>
      </c>
      <c r="C12" s="316" t="s">
        <v>140</v>
      </c>
      <c r="D12" s="317">
        <v>1046.9849999999999</v>
      </c>
      <c r="E12" s="318"/>
      <c r="F12" s="319"/>
      <c r="G12" s="313"/>
      <c r="H12" s="320"/>
      <c r="I12" s="313">
        <v>76.147000000000006</v>
      </c>
      <c r="J12" s="313">
        <v>118.86</v>
      </c>
      <c r="K12" s="313">
        <v>89.47</v>
      </c>
      <c r="L12" s="313">
        <v>72.207999999999998</v>
      </c>
      <c r="M12" s="313">
        <v>116.24</v>
      </c>
      <c r="N12" s="313">
        <v>258.48</v>
      </c>
      <c r="O12" s="313">
        <v>61.069999999999993</v>
      </c>
      <c r="P12" s="313">
        <v>79.650000000000006</v>
      </c>
      <c r="Q12" s="134"/>
      <c r="V12" s="133">
        <v>3.5</v>
      </c>
    </row>
    <row r="13" spans="1:22" s="1" customFormat="1" hidden="1">
      <c r="A13" s="314"/>
      <c r="B13" s="315" t="s">
        <v>222</v>
      </c>
      <c r="C13" s="316" t="s">
        <v>135</v>
      </c>
      <c r="D13" s="317">
        <v>263.74</v>
      </c>
      <c r="E13" s="318"/>
      <c r="F13" s="319"/>
      <c r="G13" s="313"/>
      <c r="H13" s="320"/>
      <c r="I13" s="313">
        <v>0</v>
      </c>
      <c r="J13" s="313">
        <v>25.39</v>
      </c>
      <c r="K13" s="313">
        <v>44.54</v>
      </c>
      <c r="L13" s="313">
        <v>0</v>
      </c>
      <c r="M13" s="313">
        <v>14.780000000000001</v>
      </c>
      <c r="N13" s="313">
        <v>12.27</v>
      </c>
      <c r="O13" s="313">
        <v>27.68</v>
      </c>
      <c r="P13" s="313">
        <v>56.22</v>
      </c>
      <c r="Q13" s="134"/>
    </row>
    <row r="14" spans="1:22" s="1" customFormat="1">
      <c r="A14" s="314" t="s">
        <v>105</v>
      </c>
      <c r="B14" s="315" t="s">
        <v>19</v>
      </c>
      <c r="C14" s="316" t="s">
        <v>97</v>
      </c>
      <c r="D14" s="317">
        <v>3113.1149999999998</v>
      </c>
      <c r="E14" s="318">
        <v>2532.4499999999998</v>
      </c>
      <c r="F14" s="319">
        <v>1027.6050000000005</v>
      </c>
      <c r="G14" s="313">
        <v>3560.0550000000003</v>
      </c>
      <c r="H14" s="320">
        <v>446.94000000000051</v>
      </c>
      <c r="I14" s="313">
        <v>259.76</v>
      </c>
      <c r="J14" s="313">
        <v>1177.7800000000002</v>
      </c>
      <c r="K14" s="313">
        <v>246.53700000000001</v>
      </c>
      <c r="L14" s="313">
        <v>226.48000000000002</v>
      </c>
      <c r="M14" s="313">
        <v>380.89</v>
      </c>
      <c r="N14" s="313">
        <v>412.80200000000002</v>
      </c>
      <c r="O14" s="313">
        <v>462.13599999999997</v>
      </c>
      <c r="P14" s="313">
        <v>393.66999999999996</v>
      </c>
      <c r="Q14" s="134"/>
    </row>
    <row r="15" spans="1:22" s="1" customFormat="1">
      <c r="A15" s="314" t="s">
        <v>21</v>
      </c>
      <c r="B15" s="315" t="s">
        <v>121</v>
      </c>
      <c r="C15" s="316" t="s">
        <v>99</v>
      </c>
      <c r="D15" s="317">
        <v>11863.066000000001</v>
      </c>
      <c r="E15" s="318">
        <v>12891.76</v>
      </c>
      <c r="F15" s="319">
        <v>-4.0000000008149073E-3</v>
      </c>
      <c r="G15" s="313">
        <v>12891.755999999999</v>
      </c>
      <c r="H15" s="320">
        <v>1028.6899999999987</v>
      </c>
      <c r="I15" s="313">
        <v>202.1</v>
      </c>
      <c r="J15" s="313">
        <v>543.86</v>
      </c>
      <c r="K15" s="313">
        <v>1895.1570000000002</v>
      </c>
      <c r="L15" s="313">
        <v>244.02</v>
      </c>
      <c r="M15" s="313">
        <v>993.92</v>
      </c>
      <c r="N15" s="313">
        <v>2319.5920000000001</v>
      </c>
      <c r="O15" s="313">
        <v>2703.1969999999997</v>
      </c>
      <c r="P15" s="313">
        <v>3989.91</v>
      </c>
      <c r="Q15" s="134"/>
    </row>
    <row r="16" spans="1:22" s="1" customFormat="1">
      <c r="A16" s="314" t="s">
        <v>22</v>
      </c>
      <c r="B16" s="315" t="s">
        <v>122</v>
      </c>
      <c r="C16" s="316" t="s">
        <v>100</v>
      </c>
      <c r="D16" s="317">
        <v>1881.6499999999999</v>
      </c>
      <c r="E16" s="323">
        <v>1881.64</v>
      </c>
      <c r="F16" s="319">
        <f>ROUND(0.00999999999976353,2)</f>
        <v>0.01</v>
      </c>
      <c r="G16" s="313">
        <v>1881.6499999999999</v>
      </c>
      <c r="H16" s="320">
        <v>0</v>
      </c>
      <c r="I16" s="313">
        <v>0</v>
      </c>
      <c r="J16" s="313">
        <v>0</v>
      </c>
      <c r="K16" s="313">
        <v>0</v>
      </c>
      <c r="L16" s="313">
        <v>982.8</v>
      </c>
      <c r="M16" s="313">
        <v>460.29</v>
      </c>
      <c r="N16" s="313">
        <v>438.56</v>
      </c>
      <c r="O16" s="313">
        <v>0</v>
      </c>
      <c r="P16" s="313">
        <v>0</v>
      </c>
      <c r="Q16" s="134"/>
    </row>
    <row r="17" spans="1:17" s="1" customFormat="1">
      <c r="A17" s="314" t="s">
        <v>35</v>
      </c>
      <c r="B17" s="315" t="s">
        <v>120</v>
      </c>
      <c r="C17" s="316" t="s">
        <v>98</v>
      </c>
      <c r="D17" s="317">
        <v>7593.8890000000001</v>
      </c>
      <c r="E17" s="318">
        <v>7673.05</v>
      </c>
      <c r="F17" s="319">
        <v>587.90900000000056</v>
      </c>
      <c r="G17" s="313">
        <v>8260.9590000000007</v>
      </c>
      <c r="H17" s="320">
        <v>667.07000000000062</v>
      </c>
      <c r="I17" s="313">
        <v>701.62000000000012</v>
      </c>
      <c r="J17" s="313">
        <v>1140.6399999999999</v>
      </c>
      <c r="K17" s="313">
        <v>1826.2299999999996</v>
      </c>
      <c r="L17" s="313">
        <v>854.72699999999998</v>
      </c>
      <c r="M17" s="313">
        <v>1199.67</v>
      </c>
      <c r="N17" s="313">
        <v>1068.2919999999999</v>
      </c>
      <c r="O17" s="313">
        <v>882.36999999999989</v>
      </c>
      <c r="P17" s="313">
        <v>587.41</v>
      </c>
      <c r="Q17" s="134"/>
    </row>
    <row r="18" spans="1:17" s="1" customFormat="1">
      <c r="A18" s="314" t="s">
        <v>37</v>
      </c>
      <c r="B18" s="315" t="s">
        <v>36</v>
      </c>
      <c r="C18" s="316" t="s">
        <v>101</v>
      </c>
      <c r="D18" s="317">
        <v>16.511000000000003</v>
      </c>
      <c r="E18" s="318">
        <v>16.34</v>
      </c>
      <c r="F18" s="319">
        <v>-2.988999999999999</v>
      </c>
      <c r="G18" s="313">
        <v>13.351000000000001</v>
      </c>
      <c r="H18" s="320">
        <v>-3.1600000000000019</v>
      </c>
      <c r="I18" s="313">
        <v>1.1199999999999999</v>
      </c>
      <c r="J18" s="313">
        <v>1.2599999999999998</v>
      </c>
      <c r="K18" s="313">
        <v>0.48000000000000004</v>
      </c>
      <c r="L18" s="313">
        <v>1.6179999999999999</v>
      </c>
      <c r="M18" s="313">
        <v>3.03</v>
      </c>
      <c r="N18" s="313">
        <v>3.12</v>
      </c>
      <c r="O18" s="313">
        <v>2.403</v>
      </c>
      <c r="P18" s="313">
        <v>0.31999999999999995</v>
      </c>
      <c r="Q18" s="134"/>
    </row>
    <row r="19" spans="1:17" s="1" customFormat="1" hidden="1">
      <c r="A19" s="314"/>
      <c r="B19" s="315" t="s">
        <v>14</v>
      </c>
      <c r="C19" s="316" t="s">
        <v>125</v>
      </c>
      <c r="D19" s="317"/>
      <c r="E19" s="318"/>
      <c r="F19" s="319"/>
      <c r="G19" s="313"/>
      <c r="H19" s="320"/>
      <c r="I19" s="313"/>
      <c r="J19" s="313"/>
      <c r="K19" s="313"/>
      <c r="L19" s="313"/>
      <c r="M19" s="313"/>
      <c r="N19" s="313"/>
      <c r="O19" s="313"/>
      <c r="P19" s="313"/>
      <c r="Q19" s="134"/>
    </row>
    <row r="20" spans="1:17" s="1" customFormat="1" hidden="1">
      <c r="A20" s="314"/>
      <c r="B20" s="315" t="s">
        <v>212</v>
      </c>
      <c r="C20" s="316" t="s">
        <v>124</v>
      </c>
      <c r="D20" s="317"/>
      <c r="E20" s="318"/>
      <c r="F20" s="319"/>
      <c r="G20" s="313"/>
      <c r="H20" s="320"/>
      <c r="I20" s="313"/>
      <c r="J20" s="313"/>
      <c r="K20" s="313"/>
      <c r="L20" s="313"/>
      <c r="M20" s="313"/>
      <c r="N20" s="313"/>
      <c r="O20" s="313"/>
      <c r="P20" s="313"/>
      <c r="Q20" s="134"/>
    </row>
    <row r="21" spans="1:17" s="1" customFormat="1" hidden="1">
      <c r="A21" s="314" t="s">
        <v>174</v>
      </c>
      <c r="B21" s="315" t="s">
        <v>136</v>
      </c>
      <c r="C21" s="316" t="s">
        <v>102</v>
      </c>
      <c r="D21" s="317">
        <v>0</v>
      </c>
      <c r="E21" s="323"/>
      <c r="F21" s="319">
        <v>0</v>
      </c>
      <c r="G21" s="313">
        <v>0</v>
      </c>
      <c r="H21" s="320">
        <v>0</v>
      </c>
      <c r="I21" s="313">
        <v>0</v>
      </c>
      <c r="J21" s="313">
        <v>0</v>
      </c>
      <c r="K21" s="313">
        <v>0</v>
      </c>
      <c r="L21" s="313">
        <v>0</v>
      </c>
      <c r="M21" s="313">
        <v>0</v>
      </c>
      <c r="N21" s="313">
        <v>0</v>
      </c>
      <c r="O21" s="313">
        <v>0</v>
      </c>
      <c r="P21" s="313">
        <v>0</v>
      </c>
      <c r="Q21" s="134"/>
    </row>
    <row r="22" spans="1:17" s="1" customFormat="1" hidden="1">
      <c r="A22" s="314" t="s">
        <v>175</v>
      </c>
      <c r="B22" s="315" t="s">
        <v>137</v>
      </c>
      <c r="C22" s="324" t="s">
        <v>103</v>
      </c>
      <c r="D22" s="317">
        <v>0</v>
      </c>
      <c r="E22" s="323"/>
      <c r="F22" s="319"/>
      <c r="G22" s="313">
        <v>0</v>
      </c>
      <c r="H22" s="320">
        <v>0</v>
      </c>
      <c r="I22" s="313">
        <v>0</v>
      </c>
      <c r="J22" s="313">
        <v>0</v>
      </c>
      <c r="K22" s="313">
        <v>0</v>
      </c>
      <c r="L22" s="313">
        <v>0</v>
      </c>
      <c r="M22" s="313">
        <v>0</v>
      </c>
      <c r="N22" s="313">
        <v>0</v>
      </c>
      <c r="O22" s="313">
        <v>0</v>
      </c>
      <c r="P22" s="313">
        <v>0</v>
      </c>
      <c r="Q22" s="134"/>
    </row>
    <row r="23" spans="1:17" s="1" customFormat="1">
      <c r="A23" s="305">
        <v>2</v>
      </c>
      <c r="B23" s="306" t="s">
        <v>3</v>
      </c>
      <c r="C23" s="307" t="s">
        <v>123</v>
      </c>
      <c r="D23" s="308">
        <v>1587.92</v>
      </c>
      <c r="E23" s="325">
        <v>2223.71</v>
      </c>
      <c r="F23" s="310">
        <v>-3.0700000000001637</v>
      </c>
      <c r="G23" s="311">
        <v>2220.64</v>
      </c>
      <c r="H23" s="312">
        <v>632.7199999999998</v>
      </c>
      <c r="I23" s="313">
        <v>238.90100000000001</v>
      </c>
      <c r="J23" s="313">
        <v>260.65199999999999</v>
      </c>
      <c r="K23" s="313">
        <v>101.13999999999999</v>
      </c>
      <c r="L23" s="313">
        <v>918.20999999999992</v>
      </c>
      <c r="M23" s="313">
        <v>166.36600000000001</v>
      </c>
      <c r="N23" s="313">
        <v>193.64</v>
      </c>
      <c r="O23" s="313">
        <v>175.14800000000002</v>
      </c>
      <c r="P23" s="313">
        <v>166.583</v>
      </c>
      <c r="Q23" s="134"/>
    </row>
    <row r="24" spans="1:17" s="1" customFormat="1">
      <c r="A24" s="314" t="s">
        <v>23</v>
      </c>
      <c r="B24" s="315" t="s">
        <v>128</v>
      </c>
      <c r="C24" s="316" t="s">
        <v>64</v>
      </c>
      <c r="D24" s="317">
        <v>689.12300000000005</v>
      </c>
      <c r="E24" s="326">
        <v>704.84</v>
      </c>
      <c r="F24" s="319">
        <v>2.9999999999290594E-3</v>
      </c>
      <c r="G24" s="313">
        <v>704.84299999999996</v>
      </c>
      <c r="H24" s="320">
        <v>15.719999999999914</v>
      </c>
      <c r="I24" s="327">
        <v>3.16</v>
      </c>
      <c r="J24" s="327">
        <v>0</v>
      </c>
      <c r="K24" s="327">
        <v>0</v>
      </c>
      <c r="L24" s="327">
        <v>701.21</v>
      </c>
      <c r="M24" s="313">
        <v>0</v>
      </c>
      <c r="N24" s="313">
        <v>0</v>
      </c>
      <c r="O24" s="313">
        <v>0.47300000000000003</v>
      </c>
      <c r="P24" s="313">
        <v>0</v>
      </c>
      <c r="Q24" s="134"/>
    </row>
    <row r="25" spans="1:17" s="1" customFormat="1">
      <c r="A25" s="314" t="s">
        <v>24</v>
      </c>
      <c r="B25" s="315" t="s">
        <v>129</v>
      </c>
      <c r="C25" s="316" t="s">
        <v>65</v>
      </c>
      <c r="D25" s="317">
        <v>0.78</v>
      </c>
      <c r="E25" s="318">
        <v>8.14</v>
      </c>
      <c r="F25" s="319">
        <v>-2.5900000000000007</v>
      </c>
      <c r="G25" s="313">
        <v>5.55</v>
      </c>
      <c r="H25" s="320">
        <v>4.7699999999999996</v>
      </c>
      <c r="I25" s="313">
        <v>1.48</v>
      </c>
      <c r="J25" s="313">
        <v>0.28000000000000003</v>
      </c>
      <c r="K25" s="313">
        <v>0</v>
      </c>
      <c r="L25" s="313">
        <v>3.73</v>
      </c>
      <c r="M25" s="313">
        <v>0</v>
      </c>
      <c r="N25" s="313">
        <v>0</v>
      </c>
      <c r="O25" s="313">
        <v>0.06</v>
      </c>
      <c r="P25" s="313">
        <v>0</v>
      </c>
      <c r="Q25" s="134"/>
    </row>
    <row r="26" spans="1:17" s="1" customFormat="1" hidden="1">
      <c r="A26" s="314" t="s">
        <v>27</v>
      </c>
      <c r="B26" s="315" t="s">
        <v>130</v>
      </c>
      <c r="C26" s="324" t="s">
        <v>66</v>
      </c>
      <c r="D26" s="317">
        <v>0</v>
      </c>
      <c r="E26" s="318"/>
      <c r="F26" s="319">
        <v>0</v>
      </c>
      <c r="G26" s="313">
        <v>0</v>
      </c>
      <c r="H26" s="320">
        <v>0</v>
      </c>
      <c r="I26" s="313">
        <v>0</v>
      </c>
      <c r="J26" s="313">
        <v>0</v>
      </c>
      <c r="K26" s="313">
        <v>0</v>
      </c>
      <c r="L26" s="313">
        <v>0</v>
      </c>
      <c r="M26" s="313">
        <v>0</v>
      </c>
      <c r="N26" s="313">
        <v>0</v>
      </c>
      <c r="O26" s="313">
        <v>0</v>
      </c>
      <c r="P26" s="313">
        <v>0</v>
      </c>
      <c r="Q26" s="134"/>
    </row>
    <row r="27" spans="1:17" s="1" customFormat="1" hidden="1">
      <c r="A27" s="314" t="s">
        <v>28</v>
      </c>
      <c r="B27" s="315" t="s">
        <v>141</v>
      </c>
      <c r="C27" s="324" t="s">
        <v>156</v>
      </c>
      <c r="D27" s="317">
        <v>0</v>
      </c>
      <c r="E27" s="318"/>
      <c r="F27" s="319">
        <v>0</v>
      </c>
      <c r="G27" s="313">
        <v>0</v>
      </c>
      <c r="H27" s="320">
        <v>0</v>
      </c>
      <c r="I27" s="313">
        <v>0</v>
      </c>
      <c r="J27" s="313">
        <v>0</v>
      </c>
      <c r="K27" s="313">
        <v>0</v>
      </c>
      <c r="L27" s="313">
        <v>0</v>
      </c>
      <c r="M27" s="313">
        <v>0</v>
      </c>
      <c r="N27" s="313">
        <v>0</v>
      </c>
      <c r="O27" s="313">
        <v>0</v>
      </c>
      <c r="P27" s="313">
        <v>0</v>
      </c>
      <c r="Q27" s="134"/>
    </row>
    <row r="28" spans="1:17" s="1" customFormat="1">
      <c r="A28" s="314" t="s">
        <v>39</v>
      </c>
      <c r="B28" s="315" t="s">
        <v>142</v>
      </c>
      <c r="C28" s="324" t="s">
        <v>157</v>
      </c>
      <c r="D28" s="317">
        <v>0</v>
      </c>
      <c r="E28" s="318">
        <v>18</v>
      </c>
      <c r="F28" s="319">
        <v>2</v>
      </c>
      <c r="G28" s="313">
        <v>20</v>
      </c>
      <c r="H28" s="320">
        <v>20</v>
      </c>
      <c r="I28" s="313">
        <v>0</v>
      </c>
      <c r="J28" s="313">
        <v>0</v>
      </c>
      <c r="K28" s="313">
        <v>0</v>
      </c>
      <c r="L28" s="313">
        <v>0</v>
      </c>
      <c r="M28" s="313">
        <v>0</v>
      </c>
      <c r="N28" s="313">
        <v>20</v>
      </c>
      <c r="O28" s="313">
        <v>0</v>
      </c>
      <c r="P28" s="313">
        <v>0</v>
      </c>
      <c r="Q28" s="134"/>
    </row>
    <row r="29" spans="1:17" s="1" customFormat="1">
      <c r="A29" s="314" t="s">
        <v>113</v>
      </c>
      <c r="B29" s="315" t="s">
        <v>143</v>
      </c>
      <c r="C29" s="324" t="s">
        <v>158</v>
      </c>
      <c r="D29" s="317">
        <v>0.254</v>
      </c>
      <c r="E29" s="318">
        <v>18.18</v>
      </c>
      <c r="F29" s="319">
        <v>28.113999999999997</v>
      </c>
      <c r="G29" s="313">
        <v>46.293999999999997</v>
      </c>
      <c r="H29" s="320">
        <v>46.04</v>
      </c>
      <c r="I29" s="313">
        <v>2.1499999999999995</v>
      </c>
      <c r="J29" s="313">
        <v>21.8</v>
      </c>
      <c r="K29" s="313">
        <v>0.02</v>
      </c>
      <c r="L29" s="313">
        <v>0</v>
      </c>
      <c r="M29" s="313">
        <v>13.25</v>
      </c>
      <c r="N29" s="313">
        <v>0</v>
      </c>
      <c r="O29" s="313">
        <v>8.7940000000000005</v>
      </c>
      <c r="P29" s="313">
        <v>0.28000000000000003</v>
      </c>
      <c r="Q29" s="134"/>
    </row>
    <row r="30" spans="1:17" s="1" customFormat="1">
      <c r="A30" s="314" t="s">
        <v>114</v>
      </c>
      <c r="B30" s="315" t="s">
        <v>206</v>
      </c>
      <c r="C30" s="324" t="s">
        <v>67</v>
      </c>
      <c r="D30" s="317">
        <v>0.46</v>
      </c>
      <c r="E30" s="318">
        <v>2.64</v>
      </c>
      <c r="F30" s="319">
        <v>18.27</v>
      </c>
      <c r="G30" s="313">
        <v>20.91</v>
      </c>
      <c r="H30" s="320">
        <v>20.45</v>
      </c>
      <c r="I30" s="313">
        <v>0.19</v>
      </c>
      <c r="J30" s="313">
        <v>2.13</v>
      </c>
      <c r="K30" s="313">
        <v>0</v>
      </c>
      <c r="L30" s="313">
        <v>12.9</v>
      </c>
      <c r="M30" s="313">
        <v>0</v>
      </c>
      <c r="N30" s="313">
        <v>0</v>
      </c>
      <c r="O30" s="313">
        <v>5.6899999999999995</v>
      </c>
      <c r="P30" s="313">
        <v>0</v>
      </c>
      <c r="Q30" s="134"/>
    </row>
    <row r="31" spans="1:17" s="1" customFormat="1">
      <c r="A31" s="314" t="s">
        <v>115</v>
      </c>
      <c r="B31" s="315" t="s">
        <v>131</v>
      </c>
      <c r="C31" s="324" t="s">
        <v>68</v>
      </c>
      <c r="D31" s="317">
        <v>0</v>
      </c>
      <c r="E31" s="318">
        <v>120</v>
      </c>
      <c r="F31" s="319">
        <v>-65.8</v>
      </c>
      <c r="G31" s="313">
        <v>54.2</v>
      </c>
      <c r="H31" s="320">
        <v>54.2</v>
      </c>
      <c r="I31" s="313">
        <v>20</v>
      </c>
      <c r="J31" s="313">
        <v>10.42</v>
      </c>
      <c r="K31" s="313">
        <v>0</v>
      </c>
      <c r="L31" s="313">
        <v>23.78</v>
      </c>
      <c r="M31" s="313">
        <v>0</v>
      </c>
      <c r="N31" s="313">
        <v>0</v>
      </c>
      <c r="O31" s="313">
        <v>0</v>
      </c>
      <c r="P31" s="313">
        <v>0</v>
      </c>
      <c r="Q31" s="134"/>
    </row>
    <row r="32" spans="1:17" s="1" customFormat="1" ht="26.4">
      <c r="A32" s="314" t="s">
        <v>43</v>
      </c>
      <c r="B32" s="315" t="s">
        <v>177</v>
      </c>
      <c r="C32" s="324" t="s">
        <v>42</v>
      </c>
      <c r="D32" s="317">
        <v>230.256</v>
      </c>
      <c r="E32" s="318">
        <v>150.52000000000004</v>
      </c>
      <c r="F32" s="319">
        <v>367.46600000000007</v>
      </c>
      <c r="G32" s="313">
        <v>517.9860000000001</v>
      </c>
      <c r="H32" s="320">
        <v>287.73000000000013</v>
      </c>
      <c r="I32" s="313">
        <v>85.465000000000032</v>
      </c>
      <c r="J32" s="313">
        <v>68.177000000000007</v>
      </c>
      <c r="K32" s="313">
        <v>58.819999999999993</v>
      </c>
      <c r="L32" s="313">
        <v>75.040000000000006</v>
      </c>
      <c r="M32" s="313">
        <v>51.442000000000007</v>
      </c>
      <c r="N32" s="313">
        <v>65.999999999999986</v>
      </c>
      <c r="O32" s="313">
        <v>66.444000000000003</v>
      </c>
      <c r="P32" s="313">
        <v>46.597999999999992</v>
      </c>
      <c r="Q32" s="134"/>
    </row>
    <row r="33" spans="1:17" s="1" customFormat="1">
      <c r="A33" s="314" t="s">
        <v>13</v>
      </c>
      <c r="B33" s="328" t="s">
        <v>59</v>
      </c>
      <c r="C33" s="324" t="s">
        <v>70</v>
      </c>
      <c r="D33" s="317">
        <v>174.95600000000002</v>
      </c>
      <c r="E33" s="318">
        <v>67.11</v>
      </c>
      <c r="F33" s="319">
        <v>292.536</v>
      </c>
      <c r="G33" s="313">
        <v>359.64600000000002</v>
      </c>
      <c r="H33" s="320">
        <v>184.69</v>
      </c>
      <c r="I33" s="313">
        <v>59.515000000000001</v>
      </c>
      <c r="J33" s="313">
        <v>55.166999999999994</v>
      </c>
      <c r="K33" s="313">
        <v>29.459999999999997</v>
      </c>
      <c r="L33" s="313">
        <v>41.92</v>
      </c>
      <c r="M33" s="313">
        <v>47.171999999999997</v>
      </c>
      <c r="N33" s="313">
        <v>44.79999999999999</v>
      </c>
      <c r="O33" s="313">
        <v>39.454000000000001</v>
      </c>
      <c r="P33" s="313">
        <v>42.157999999999994</v>
      </c>
      <c r="Q33" s="134"/>
    </row>
    <row r="34" spans="1:17" s="1" customFormat="1">
      <c r="A34" s="314" t="s">
        <v>13</v>
      </c>
      <c r="B34" s="328" t="s">
        <v>60</v>
      </c>
      <c r="C34" s="324" t="s">
        <v>71</v>
      </c>
      <c r="D34" s="317">
        <v>23.06</v>
      </c>
      <c r="E34" s="318">
        <v>67.69</v>
      </c>
      <c r="F34" s="319">
        <v>32.19</v>
      </c>
      <c r="G34" s="313">
        <v>99.88</v>
      </c>
      <c r="H34" s="320">
        <v>76.819999999999993</v>
      </c>
      <c r="I34" s="313">
        <v>12.570000000000002</v>
      </c>
      <c r="J34" s="313">
        <v>2.4500000000000002</v>
      </c>
      <c r="K34" s="313">
        <v>26.840000000000003</v>
      </c>
      <c r="L34" s="313">
        <v>18.569999999999997</v>
      </c>
      <c r="M34" s="313">
        <v>1.02</v>
      </c>
      <c r="N34" s="313">
        <v>16.679999999999996</v>
      </c>
      <c r="O34" s="313">
        <v>21.15</v>
      </c>
      <c r="P34" s="313">
        <v>0.6</v>
      </c>
      <c r="Q34" s="134"/>
    </row>
    <row r="35" spans="1:17" s="1" customFormat="1">
      <c r="A35" s="314" t="s">
        <v>13</v>
      </c>
      <c r="B35" s="328" t="s">
        <v>61</v>
      </c>
      <c r="C35" s="324" t="s">
        <v>72</v>
      </c>
      <c r="D35" s="317">
        <v>0.5</v>
      </c>
      <c r="E35" s="318">
        <v>1</v>
      </c>
      <c r="F35" s="319">
        <v>-0.67999999999999994</v>
      </c>
      <c r="G35" s="313">
        <v>0.32</v>
      </c>
      <c r="H35" s="320">
        <v>-0.18</v>
      </c>
      <c r="I35" s="327">
        <v>0</v>
      </c>
      <c r="J35" s="327">
        <v>0</v>
      </c>
      <c r="K35" s="327">
        <v>0</v>
      </c>
      <c r="L35" s="327">
        <v>0.32</v>
      </c>
      <c r="M35" s="313">
        <v>0</v>
      </c>
      <c r="N35" s="313">
        <v>0</v>
      </c>
      <c r="O35" s="313">
        <v>0</v>
      </c>
      <c r="P35" s="313">
        <v>0</v>
      </c>
      <c r="Q35" s="134"/>
    </row>
    <row r="36" spans="1:17" s="1" customFormat="1">
      <c r="A36" s="314" t="s">
        <v>13</v>
      </c>
      <c r="B36" s="329" t="s">
        <v>25</v>
      </c>
      <c r="C36" s="324" t="s">
        <v>73</v>
      </c>
      <c r="D36" s="317">
        <v>0.75000000000000022</v>
      </c>
      <c r="E36" s="318"/>
      <c r="F36" s="319">
        <v>1.07</v>
      </c>
      <c r="G36" s="313">
        <v>1.07</v>
      </c>
      <c r="H36" s="320">
        <v>0.31999999999999984</v>
      </c>
      <c r="I36" s="327">
        <v>0.14000000000000001</v>
      </c>
      <c r="J36" s="327">
        <v>0.44999999999999996</v>
      </c>
      <c r="K36" s="327">
        <v>0.03</v>
      </c>
      <c r="L36" s="327">
        <v>0.06</v>
      </c>
      <c r="M36" s="313">
        <v>0.04</v>
      </c>
      <c r="N36" s="313">
        <v>0.03</v>
      </c>
      <c r="O36" s="313">
        <v>7.0000000000000007E-2</v>
      </c>
      <c r="P36" s="313">
        <v>0.25</v>
      </c>
      <c r="Q36" s="134"/>
    </row>
    <row r="37" spans="1:17" s="1" customFormat="1">
      <c r="A37" s="314" t="s">
        <v>13</v>
      </c>
      <c r="B37" s="329" t="s">
        <v>26</v>
      </c>
      <c r="C37" s="324" t="s">
        <v>74</v>
      </c>
      <c r="D37" s="317">
        <v>0</v>
      </c>
      <c r="E37" s="323"/>
      <c r="F37" s="319">
        <v>6.0100000000000007</v>
      </c>
      <c r="G37" s="313">
        <v>6.0100000000000007</v>
      </c>
      <c r="H37" s="320">
        <v>6.0100000000000007</v>
      </c>
      <c r="I37" s="313">
        <v>2.6799999999999997</v>
      </c>
      <c r="J37" s="313">
        <v>0.24000000000000002</v>
      </c>
      <c r="K37" s="313">
        <v>7.0000000000000007E-2</v>
      </c>
      <c r="L37" s="313">
        <v>0.68</v>
      </c>
      <c r="M37" s="313">
        <v>0.05</v>
      </c>
      <c r="N37" s="313">
        <v>0.57999999999999996</v>
      </c>
      <c r="O37" s="313">
        <v>1.6</v>
      </c>
      <c r="P37" s="313">
        <v>0.11</v>
      </c>
      <c r="Q37" s="134"/>
    </row>
    <row r="38" spans="1:17" s="1" customFormat="1">
      <c r="A38" s="314" t="s">
        <v>13</v>
      </c>
      <c r="B38" s="328" t="s">
        <v>79</v>
      </c>
      <c r="C38" s="324" t="s">
        <v>75</v>
      </c>
      <c r="D38" s="317">
        <v>2.41</v>
      </c>
      <c r="E38" s="323">
        <v>0.96</v>
      </c>
      <c r="F38" s="319">
        <v>1.6199999999999997</v>
      </c>
      <c r="G38" s="313">
        <v>2.5799999999999996</v>
      </c>
      <c r="H38" s="320">
        <v>0.16999999999999948</v>
      </c>
      <c r="I38" s="313">
        <v>0.08</v>
      </c>
      <c r="J38" s="313">
        <v>0.16</v>
      </c>
      <c r="K38" s="313">
        <v>0.22</v>
      </c>
      <c r="L38" s="313">
        <v>1.2399999999999998</v>
      </c>
      <c r="M38" s="313">
        <v>0.19999999999999998</v>
      </c>
      <c r="N38" s="313">
        <v>0.2</v>
      </c>
      <c r="O38" s="313">
        <v>0.37</v>
      </c>
      <c r="P38" s="313">
        <v>0.11000000000000001</v>
      </c>
      <c r="Q38" s="134"/>
    </row>
    <row r="39" spans="1:17" s="1" customFormat="1">
      <c r="A39" s="314" t="s">
        <v>13</v>
      </c>
      <c r="B39" s="328" t="s">
        <v>6</v>
      </c>
      <c r="C39" s="324" t="s">
        <v>76</v>
      </c>
      <c r="D39" s="317">
        <v>21.834000000000003</v>
      </c>
      <c r="E39" s="318">
        <v>10.3</v>
      </c>
      <c r="F39" s="319">
        <v>16.283999999999999</v>
      </c>
      <c r="G39" s="313">
        <v>26.584</v>
      </c>
      <c r="H39" s="320">
        <v>4.7499999999999964</v>
      </c>
      <c r="I39" s="313">
        <v>5.2299999999999995</v>
      </c>
      <c r="J39" s="313">
        <v>4.83</v>
      </c>
      <c r="K39" s="313">
        <v>1.01</v>
      </c>
      <c r="L39" s="313">
        <v>6.3900000000000006</v>
      </c>
      <c r="M39" s="313">
        <v>1.59</v>
      </c>
      <c r="N39" s="313">
        <v>2.5599999999999996</v>
      </c>
      <c r="O39" s="313">
        <v>3.3140000000000001</v>
      </c>
      <c r="P39" s="313">
        <v>1.6600000000000001</v>
      </c>
      <c r="Q39" s="134"/>
    </row>
    <row r="40" spans="1:17" s="1" customFormat="1">
      <c r="A40" s="314" t="s">
        <v>13</v>
      </c>
      <c r="B40" s="328" t="s">
        <v>7</v>
      </c>
      <c r="C40" s="324" t="s">
        <v>77</v>
      </c>
      <c r="D40" s="317">
        <v>3.5529999999999995</v>
      </c>
      <c r="E40" s="318"/>
      <c r="F40" s="319"/>
      <c r="G40" s="313">
        <v>12.323</v>
      </c>
      <c r="H40" s="320">
        <v>8.7700000000000014</v>
      </c>
      <c r="I40" s="313">
        <v>4.95</v>
      </c>
      <c r="J40" s="313">
        <v>0.94</v>
      </c>
      <c r="K40" s="313">
        <v>0.89</v>
      </c>
      <c r="L40" s="313">
        <v>1.8800000000000001</v>
      </c>
      <c r="M40" s="313">
        <v>1.06</v>
      </c>
      <c r="N40" s="313">
        <v>0.83000000000000007</v>
      </c>
      <c r="O40" s="313">
        <v>0.37299999999999994</v>
      </c>
      <c r="P40" s="313">
        <v>1.4</v>
      </c>
      <c r="Q40" s="134"/>
    </row>
    <row r="41" spans="1:17" s="1" customFormat="1">
      <c r="A41" s="314" t="s">
        <v>13</v>
      </c>
      <c r="B41" s="328" t="s">
        <v>8</v>
      </c>
      <c r="C41" s="324" t="s">
        <v>80</v>
      </c>
      <c r="D41" s="317">
        <v>0</v>
      </c>
      <c r="E41" s="318">
        <v>3.46</v>
      </c>
      <c r="F41" s="319"/>
      <c r="G41" s="313">
        <v>3.61</v>
      </c>
      <c r="H41" s="320">
        <v>3.61</v>
      </c>
      <c r="I41" s="313">
        <v>0</v>
      </c>
      <c r="J41" s="313">
        <v>0</v>
      </c>
      <c r="K41" s="313">
        <v>0</v>
      </c>
      <c r="L41" s="313">
        <v>3.61</v>
      </c>
      <c r="M41" s="313">
        <v>0</v>
      </c>
      <c r="N41" s="313">
        <v>0</v>
      </c>
      <c r="O41" s="313">
        <v>0</v>
      </c>
      <c r="P41" s="313">
        <v>0</v>
      </c>
      <c r="Q41" s="134"/>
    </row>
    <row r="42" spans="1:17" s="1" customFormat="1">
      <c r="A42" s="314" t="s">
        <v>13</v>
      </c>
      <c r="B42" s="328" t="s">
        <v>9</v>
      </c>
      <c r="C42" s="324" t="s">
        <v>81</v>
      </c>
      <c r="D42" s="317">
        <v>2.04</v>
      </c>
      <c r="E42" s="318"/>
      <c r="F42" s="319"/>
      <c r="G42" s="313">
        <v>2.04</v>
      </c>
      <c r="H42" s="320">
        <v>0</v>
      </c>
      <c r="I42" s="313">
        <v>0</v>
      </c>
      <c r="J42" s="313">
        <v>2.04</v>
      </c>
      <c r="K42" s="313">
        <v>0</v>
      </c>
      <c r="L42" s="313">
        <v>0</v>
      </c>
      <c r="M42" s="313">
        <v>0</v>
      </c>
      <c r="N42" s="313">
        <v>0</v>
      </c>
      <c r="O42" s="313">
        <v>0</v>
      </c>
      <c r="P42" s="313">
        <v>0</v>
      </c>
      <c r="Q42" s="134"/>
    </row>
    <row r="43" spans="1:17" s="1" customFormat="1">
      <c r="A43" s="314" t="s">
        <v>13</v>
      </c>
      <c r="B43" s="328" t="s">
        <v>10</v>
      </c>
      <c r="C43" s="324" t="s">
        <v>82</v>
      </c>
      <c r="D43" s="317">
        <v>1.153</v>
      </c>
      <c r="E43" s="318"/>
      <c r="F43" s="319">
        <v>3.923</v>
      </c>
      <c r="G43" s="313">
        <v>3.923</v>
      </c>
      <c r="H43" s="320">
        <v>2.77</v>
      </c>
      <c r="I43" s="313">
        <v>0.3</v>
      </c>
      <c r="J43" s="313">
        <v>1.9</v>
      </c>
      <c r="K43" s="313">
        <v>0.30000000000000004</v>
      </c>
      <c r="L43" s="313">
        <v>0.37</v>
      </c>
      <c r="M43" s="313">
        <v>0.31</v>
      </c>
      <c r="N43" s="313">
        <v>0.32</v>
      </c>
      <c r="O43" s="313">
        <v>0.11299999999999999</v>
      </c>
      <c r="P43" s="313">
        <v>0.31000000000000005</v>
      </c>
      <c r="Q43" s="134"/>
    </row>
    <row r="44" spans="1:17" s="1" customFormat="1">
      <c r="A44" s="314" t="s">
        <v>44</v>
      </c>
      <c r="B44" s="328" t="s">
        <v>144</v>
      </c>
      <c r="C44" s="324" t="s">
        <v>117</v>
      </c>
      <c r="D44" s="317">
        <v>0</v>
      </c>
      <c r="E44" s="318">
        <v>161.46</v>
      </c>
      <c r="F44" s="319">
        <v>-130.81</v>
      </c>
      <c r="G44" s="313">
        <v>30.65</v>
      </c>
      <c r="H44" s="320">
        <v>30.65</v>
      </c>
      <c r="I44" s="313">
        <v>20.43</v>
      </c>
      <c r="J44" s="313">
        <v>0</v>
      </c>
      <c r="K44" s="313">
        <v>1.4800000000000002</v>
      </c>
      <c r="L44" s="313">
        <v>0</v>
      </c>
      <c r="M44" s="313">
        <v>0</v>
      </c>
      <c r="N44" s="313">
        <v>8.74</v>
      </c>
      <c r="O44" s="313">
        <v>0</v>
      </c>
      <c r="P44" s="313">
        <v>0</v>
      </c>
      <c r="Q44" s="134"/>
    </row>
    <row r="45" spans="1:17" s="1" customFormat="1">
      <c r="A45" s="314" t="s">
        <v>45</v>
      </c>
      <c r="B45" s="328" t="s">
        <v>145</v>
      </c>
      <c r="C45" s="324" t="s">
        <v>116</v>
      </c>
      <c r="D45" s="317">
        <v>4.8</v>
      </c>
      <c r="E45" s="318">
        <v>4.8</v>
      </c>
      <c r="F45" s="319">
        <v>-3.0000000000000249E-2</v>
      </c>
      <c r="G45" s="313">
        <v>4.7699999999999996</v>
      </c>
      <c r="H45" s="320">
        <v>-3.0000000000000249E-2</v>
      </c>
      <c r="I45" s="313">
        <v>0</v>
      </c>
      <c r="J45" s="313">
        <v>0</v>
      </c>
      <c r="K45" s="313">
        <v>0</v>
      </c>
      <c r="L45" s="313">
        <v>0</v>
      </c>
      <c r="M45" s="313">
        <v>4.7699999999999996</v>
      </c>
      <c r="N45" s="313">
        <v>0</v>
      </c>
      <c r="O45" s="313">
        <v>0</v>
      </c>
      <c r="P45" s="313">
        <v>0</v>
      </c>
      <c r="Q45" s="134"/>
    </row>
    <row r="46" spans="1:17" s="1" customFormat="1">
      <c r="A46" s="314" t="s">
        <v>46</v>
      </c>
      <c r="B46" s="328" t="s">
        <v>119</v>
      </c>
      <c r="C46" s="324" t="s">
        <v>38</v>
      </c>
      <c r="D46" s="317">
        <v>3.2699999999999996</v>
      </c>
      <c r="E46" s="318">
        <v>10.67</v>
      </c>
      <c r="F46" s="319">
        <v>1.0599999999999987</v>
      </c>
      <c r="G46" s="313">
        <v>11.729999999999999</v>
      </c>
      <c r="H46" s="320">
        <v>8.4599999999999991</v>
      </c>
      <c r="I46" s="313">
        <v>0</v>
      </c>
      <c r="J46" s="313">
        <v>0.87</v>
      </c>
      <c r="K46" s="313">
        <v>0.7</v>
      </c>
      <c r="L46" s="313">
        <v>6.76</v>
      </c>
      <c r="M46" s="313">
        <v>0.61</v>
      </c>
      <c r="N46" s="313">
        <v>1.1200000000000001</v>
      </c>
      <c r="O46" s="313">
        <v>1</v>
      </c>
      <c r="P46" s="313">
        <v>0.67</v>
      </c>
      <c r="Q46" s="134"/>
    </row>
    <row r="47" spans="1:17" s="1" customFormat="1">
      <c r="A47" s="314" t="s">
        <v>47</v>
      </c>
      <c r="B47" s="315" t="s">
        <v>138</v>
      </c>
      <c r="C47" s="324" t="s">
        <v>104</v>
      </c>
      <c r="D47" s="317">
        <v>127.57400000000001</v>
      </c>
      <c r="E47" s="318">
        <v>197.38</v>
      </c>
      <c r="F47" s="319">
        <v>2.0740000000000123</v>
      </c>
      <c r="G47" s="313">
        <v>199.45400000000001</v>
      </c>
      <c r="H47" s="320">
        <v>71.88</v>
      </c>
      <c r="I47" s="313">
        <v>0</v>
      </c>
      <c r="J47" s="313">
        <v>49.3</v>
      </c>
      <c r="K47" s="313">
        <v>20.779999999999998</v>
      </c>
      <c r="L47" s="313">
        <v>27.820000000000004</v>
      </c>
      <c r="M47" s="313">
        <v>30.682000000000002</v>
      </c>
      <c r="N47" s="313">
        <v>28.6</v>
      </c>
      <c r="O47" s="313">
        <v>19.983999999999998</v>
      </c>
      <c r="P47" s="313">
        <v>22.288</v>
      </c>
      <c r="Q47" s="134"/>
    </row>
    <row r="48" spans="1:17" s="1" customFormat="1">
      <c r="A48" s="314" t="s">
        <v>48</v>
      </c>
      <c r="B48" s="315" t="s">
        <v>139</v>
      </c>
      <c r="C48" s="324" t="s">
        <v>63</v>
      </c>
      <c r="D48" s="317">
        <v>15.99</v>
      </c>
      <c r="E48" s="318">
        <v>23.71</v>
      </c>
      <c r="F48" s="319">
        <v>4.0600000000000023</v>
      </c>
      <c r="G48" s="313">
        <v>27.770000000000003</v>
      </c>
      <c r="H48" s="320">
        <v>11.780000000000003</v>
      </c>
      <c r="I48" s="313">
        <v>27.770000000000003</v>
      </c>
      <c r="J48" s="313">
        <v>0</v>
      </c>
      <c r="K48" s="313">
        <v>0</v>
      </c>
      <c r="L48" s="313">
        <v>0</v>
      </c>
      <c r="M48" s="313">
        <v>0</v>
      </c>
      <c r="N48" s="313">
        <v>0</v>
      </c>
      <c r="O48" s="313">
        <v>0</v>
      </c>
      <c r="P48" s="313">
        <v>0</v>
      </c>
      <c r="Q48" s="134"/>
    </row>
    <row r="49" spans="1:17" s="1" customFormat="1">
      <c r="A49" s="314" t="s">
        <v>49</v>
      </c>
      <c r="B49" s="315" t="s">
        <v>146</v>
      </c>
      <c r="C49" s="324" t="s">
        <v>110</v>
      </c>
      <c r="D49" s="317">
        <v>10.14</v>
      </c>
      <c r="E49" s="318">
        <v>9.36</v>
      </c>
      <c r="F49" s="319">
        <v>-0.10999999999999766</v>
      </c>
      <c r="G49" s="313">
        <v>9.2500000000000018</v>
      </c>
      <c r="H49" s="320">
        <v>-0.88999999999999879</v>
      </c>
      <c r="I49" s="313">
        <v>4.63</v>
      </c>
      <c r="J49" s="313">
        <v>1.81</v>
      </c>
      <c r="K49" s="313">
        <v>0.61</v>
      </c>
      <c r="L49" s="313">
        <v>0.37</v>
      </c>
      <c r="M49" s="313">
        <v>0.5</v>
      </c>
      <c r="N49" s="313">
        <v>0.56000000000000005</v>
      </c>
      <c r="O49" s="313">
        <v>0.31</v>
      </c>
      <c r="P49" s="313">
        <v>0.46</v>
      </c>
      <c r="Q49" s="134"/>
    </row>
    <row r="50" spans="1:17" s="1" customFormat="1" ht="26.4">
      <c r="A50" s="314" t="s">
        <v>29</v>
      </c>
      <c r="B50" s="315" t="s">
        <v>147</v>
      </c>
      <c r="C50" s="324" t="s">
        <v>159</v>
      </c>
      <c r="D50" s="317">
        <v>0.26</v>
      </c>
      <c r="E50" s="323">
        <v>4.78</v>
      </c>
      <c r="F50" s="319">
        <v>-3.9400000000000004</v>
      </c>
      <c r="G50" s="313">
        <v>0.84000000000000008</v>
      </c>
      <c r="H50" s="320">
        <v>0.58000000000000007</v>
      </c>
      <c r="I50" s="330">
        <v>0.46</v>
      </c>
      <c r="J50" s="330">
        <v>0</v>
      </c>
      <c r="K50" s="330">
        <v>0</v>
      </c>
      <c r="L50" s="330">
        <v>0</v>
      </c>
      <c r="M50" s="330">
        <v>0</v>
      </c>
      <c r="N50" s="330">
        <v>0.38</v>
      </c>
      <c r="O50" s="330">
        <v>0</v>
      </c>
      <c r="P50" s="330">
        <v>0</v>
      </c>
      <c r="Q50" s="134"/>
    </row>
    <row r="51" spans="1:17" s="1" customFormat="1" hidden="1">
      <c r="A51" s="314" t="s">
        <v>30</v>
      </c>
      <c r="B51" s="315" t="s">
        <v>148</v>
      </c>
      <c r="C51" s="324" t="s">
        <v>160</v>
      </c>
      <c r="D51" s="317">
        <v>0</v>
      </c>
      <c r="E51" s="323"/>
      <c r="F51" s="319">
        <v>0</v>
      </c>
      <c r="G51" s="313">
        <v>0</v>
      </c>
      <c r="H51" s="320"/>
      <c r="I51" s="330">
        <v>0</v>
      </c>
      <c r="J51" s="330">
        <v>0</v>
      </c>
      <c r="K51" s="330">
        <v>0</v>
      </c>
      <c r="L51" s="330">
        <v>0</v>
      </c>
      <c r="M51" s="330">
        <v>0</v>
      </c>
      <c r="N51" s="330">
        <v>0</v>
      </c>
      <c r="O51" s="330">
        <v>0</v>
      </c>
      <c r="P51" s="330">
        <v>0</v>
      </c>
      <c r="Q51" s="134"/>
    </row>
    <row r="52" spans="1:17" s="1" customFormat="1">
      <c r="A52" s="314" t="s">
        <v>164</v>
      </c>
      <c r="B52" s="315" t="s">
        <v>149</v>
      </c>
      <c r="C52" s="324" t="s">
        <v>111</v>
      </c>
      <c r="D52" s="317">
        <v>3.99</v>
      </c>
      <c r="E52" s="323"/>
      <c r="F52" s="319">
        <v>3.97</v>
      </c>
      <c r="G52" s="313">
        <v>3.97</v>
      </c>
      <c r="H52" s="320"/>
      <c r="I52" s="330">
        <v>3.97</v>
      </c>
      <c r="J52" s="330">
        <v>0</v>
      </c>
      <c r="K52" s="330">
        <v>0</v>
      </c>
      <c r="L52" s="330">
        <v>0</v>
      </c>
      <c r="M52" s="330">
        <v>0</v>
      </c>
      <c r="N52" s="330">
        <v>0</v>
      </c>
      <c r="O52" s="330">
        <v>0</v>
      </c>
      <c r="P52" s="330">
        <v>0</v>
      </c>
      <c r="Q52" s="134"/>
    </row>
    <row r="53" spans="1:17" s="1" customFormat="1" ht="26.4">
      <c r="A53" s="314" t="s">
        <v>165</v>
      </c>
      <c r="B53" s="315" t="s">
        <v>150</v>
      </c>
      <c r="C53" s="324" t="s">
        <v>83</v>
      </c>
      <c r="D53" s="317">
        <v>14.319999999999999</v>
      </c>
      <c r="E53" s="323">
        <v>21.52</v>
      </c>
      <c r="F53" s="319">
        <v>2.8499999999999979</v>
      </c>
      <c r="G53" s="313">
        <v>24.369999999999997</v>
      </c>
      <c r="H53" s="320"/>
      <c r="I53" s="330">
        <v>2.12</v>
      </c>
      <c r="J53" s="330">
        <v>5.73</v>
      </c>
      <c r="K53" s="330">
        <v>4.88</v>
      </c>
      <c r="L53" s="330">
        <v>2.83</v>
      </c>
      <c r="M53" s="330">
        <v>2.2300000000000004</v>
      </c>
      <c r="N53" s="330">
        <v>2.69</v>
      </c>
      <c r="O53" s="330">
        <v>2.17</v>
      </c>
      <c r="P53" s="330">
        <v>1.72</v>
      </c>
      <c r="Q53" s="134"/>
    </row>
    <row r="54" spans="1:17" s="1" customFormat="1">
      <c r="A54" s="314" t="s">
        <v>166</v>
      </c>
      <c r="B54" s="315" t="s">
        <v>176</v>
      </c>
      <c r="C54" s="324" t="s">
        <v>69</v>
      </c>
      <c r="D54" s="317">
        <v>0</v>
      </c>
      <c r="E54" s="323">
        <v>24</v>
      </c>
      <c r="F54" s="319">
        <v>-6.6699999999999982</v>
      </c>
      <c r="G54" s="313">
        <v>17.330000000000002</v>
      </c>
      <c r="H54" s="320"/>
      <c r="I54" s="330">
        <v>0</v>
      </c>
      <c r="J54" s="330">
        <v>3.4899999999999998</v>
      </c>
      <c r="K54" s="330">
        <v>0</v>
      </c>
      <c r="L54" s="330">
        <v>9.9499999999999993</v>
      </c>
      <c r="M54" s="330">
        <v>0</v>
      </c>
      <c r="N54" s="330">
        <v>3.22</v>
      </c>
      <c r="O54" s="330">
        <v>0.67</v>
      </c>
      <c r="P54" s="330">
        <v>0</v>
      </c>
      <c r="Q54" s="134"/>
    </row>
    <row r="55" spans="1:17" s="1" customFormat="1">
      <c r="A55" s="314" t="s">
        <v>167</v>
      </c>
      <c r="B55" s="315" t="s">
        <v>152</v>
      </c>
      <c r="C55" s="324" t="s">
        <v>161</v>
      </c>
      <c r="D55" s="317">
        <v>4.5199999999999996</v>
      </c>
      <c r="E55" s="323">
        <v>5.58</v>
      </c>
      <c r="F55" s="319">
        <v>-1.2300000000000004</v>
      </c>
      <c r="G55" s="313">
        <v>4.3499999999999996</v>
      </c>
      <c r="H55" s="320"/>
      <c r="I55" s="330">
        <v>1.28</v>
      </c>
      <c r="J55" s="330">
        <v>0.55000000000000004</v>
      </c>
      <c r="K55" s="330">
        <v>0.4</v>
      </c>
      <c r="L55" s="330">
        <v>0.20000000000000004</v>
      </c>
      <c r="M55" s="330">
        <v>0.63</v>
      </c>
      <c r="N55" s="330">
        <v>0.90000000000000013</v>
      </c>
      <c r="O55" s="330">
        <v>0.11999999999999988</v>
      </c>
      <c r="P55" s="330">
        <v>0.27</v>
      </c>
      <c r="Q55" s="134"/>
    </row>
    <row r="56" spans="1:17" s="1" customFormat="1">
      <c r="A56" s="314" t="s">
        <v>168</v>
      </c>
      <c r="B56" s="315" t="s">
        <v>153</v>
      </c>
      <c r="C56" s="324" t="s">
        <v>162</v>
      </c>
      <c r="D56" s="317">
        <v>0</v>
      </c>
      <c r="E56" s="323">
        <v>13.24</v>
      </c>
      <c r="F56" s="319">
        <v>26.270000000000003</v>
      </c>
      <c r="G56" s="313">
        <v>39.510000000000005</v>
      </c>
      <c r="H56" s="320"/>
      <c r="I56" s="330">
        <v>19.439999999999998</v>
      </c>
      <c r="J56" s="330">
        <v>9.3000000000000007</v>
      </c>
      <c r="K56" s="330">
        <v>0.53</v>
      </c>
      <c r="L56" s="330">
        <v>2.6500000000000004</v>
      </c>
      <c r="M56" s="330">
        <v>0</v>
      </c>
      <c r="N56" s="330">
        <v>0.85000000000000009</v>
      </c>
      <c r="O56" s="330">
        <v>3.3800000000000003</v>
      </c>
      <c r="P56" s="330">
        <v>3.36</v>
      </c>
      <c r="Q56" s="134"/>
    </row>
    <row r="57" spans="1:17" s="1" customFormat="1">
      <c r="A57" s="314" t="s">
        <v>169</v>
      </c>
      <c r="B57" s="315" t="s">
        <v>163</v>
      </c>
      <c r="C57" s="324" t="s">
        <v>112</v>
      </c>
      <c r="D57" s="317">
        <v>0</v>
      </c>
      <c r="E57" s="323"/>
      <c r="F57" s="319">
        <v>0</v>
      </c>
      <c r="G57" s="313">
        <v>0</v>
      </c>
      <c r="H57" s="320"/>
      <c r="I57" s="330">
        <v>0</v>
      </c>
      <c r="J57" s="330">
        <v>0</v>
      </c>
      <c r="K57" s="330">
        <v>0</v>
      </c>
      <c r="L57" s="330">
        <v>0</v>
      </c>
      <c r="M57" s="330">
        <v>0</v>
      </c>
      <c r="N57" s="330">
        <v>0</v>
      </c>
      <c r="O57" s="330">
        <v>0</v>
      </c>
      <c r="P57" s="330">
        <v>0</v>
      </c>
      <c r="Q57" s="134"/>
    </row>
    <row r="58" spans="1:17" s="1" customFormat="1">
      <c r="A58" s="314" t="s">
        <v>170</v>
      </c>
      <c r="B58" s="315" t="s">
        <v>155</v>
      </c>
      <c r="C58" s="324" t="s">
        <v>84</v>
      </c>
      <c r="D58" s="317">
        <v>481.62300000000005</v>
      </c>
      <c r="E58" s="323">
        <v>479.29</v>
      </c>
      <c r="F58" s="319">
        <v>-19.95700000000005</v>
      </c>
      <c r="G58" s="313">
        <v>459.33299999999997</v>
      </c>
      <c r="H58" s="320"/>
      <c r="I58" s="330">
        <v>46.356000000000002</v>
      </c>
      <c r="J58" s="330">
        <v>74.224999999999994</v>
      </c>
      <c r="K58" s="330">
        <v>12.879999999999999</v>
      </c>
      <c r="L58" s="330">
        <v>48.98</v>
      </c>
      <c r="M58" s="330">
        <v>59.362000000000002</v>
      </c>
      <c r="N58" s="330">
        <v>60.57</v>
      </c>
      <c r="O58" s="330">
        <v>66.053000000000011</v>
      </c>
      <c r="P58" s="330">
        <v>90.906999999999996</v>
      </c>
      <c r="Q58" s="134"/>
    </row>
    <row r="59" spans="1:17" s="1" customFormat="1">
      <c r="A59" s="314" t="s">
        <v>171</v>
      </c>
      <c r="B59" s="315" t="s">
        <v>11</v>
      </c>
      <c r="C59" s="324" t="s">
        <v>85</v>
      </c>
      <c r="D59" s="317">
        <v>0.56000000000000005</v>
      </c>
      <c r="E59" s="323">
        <v>0.56000000000000005</v>
      </c>
      <c r="F59" s="319">
        <v>13.049999999999999</v>
      </c>
      <c r="G59" s="313">
        <v>13.61</v>
      </c>
      <c r="H59" s="320"/>
      <c r="I59" s="330">
        <v>0</v>
      </c>
      <c r="J59" s="330">
        <v>12.57</v>
      </c>
      <c r="K59" s="330">
        <v>0.04</v>
      </c>
      <c r="L59" s="330">
        <v>0.57000000000000006</v>
      </c>
      <c r="M59" s="330">
        <v>0.39</v>
      </c>
      <c r="N59" s="330">
        <v>0.01</v>
      </c>
      <c r="O59" s="330">
        <v>0</v>
      </c>
      <c r="P59" s="330">
        <v>0.03</v>
      </c>
      <c r="Q59" s="134"/>
    </row>
    <row r="60" spans="1:17" s="1" customFormat="1">
      <c r="A60" s="314" t="s">
        <v>172</v>
      </c>
      <c r="B60" s="315" t="s">
        <v>12</v>
      </c>
      <c r="C60" s="324" t="s">
        <v>86</v>
      </c>
      <c r="D60" s="317">
        <v>0</v>
      </c>
      <c r="E60" s="323">
        <v>0.3</v>
      </c>
      <c r="F60" s="319">
        <v>3.62</v>
      </c>
      <c r="G60" s="313">
        <v>3.92</v>
      </c>
      <c r="H60" s="320"/>
      <c r="I60" s="330">
        <v>0</v>
      </c>
      <c r="J60" s="330">
        <v>0</v>
      </c>
      <c r="K60" s="330">
        <v>0</v>
      </c>
      <c r="L60" s="330">
        <v>1.42</v>
      </c>
      <c r="M60" s="330">
        <v>2.5</v>
      </c>
      <c r="N60" s="330">
        <v>0</v>
      </c>
      <c r="O60" s="330">
        <v>0</v>
      </c>
      <c r="P60" s="330">
        <v>0</v>
      </c>
      <c r="Q60" s="134"/>
    </row>
    <row r="61" spans="1:17" s="1" customFormat="1" hidden="1">
      <c r="A61" s="314" t="s">
        <v>173</v>
      </c>
      <c r="B61" s="315" t="s">
        <v>154</v>
      </c>
      <c r="C61" s="324"/>
      <c r="D61" s="317">
        <v>0</v>
      </c>
      <c r="E61" s="323"/>
      <c r="F61" s="319">
        <v>0</v>
      </c>
      <c r="G61" s="313">
        <v>0</v>
      </c>
      <c r="H61" s="320"/>
      <c r="I61" s="330">
        <v>0</v>
      </c>
      <c r="J61" s="330">
        <v>0</v>
      </c>
      <c r="K61" s="330">
        <v>0</v>
      </c>
      <c r="L61" s="330">
        <v>0</v>
      </c>
      <c r="M61" s="330">
        <v>0</v>
      </c>
      <c r="N61" s="330">
        <v>0</v>
      </c>
      <c r="O61" s="330">
        <v>0</v>
      </c>
      <c r="P61" s="330">
        <v>0</v>
      </c>
      <c r="Q61" s="134"/>
    </row>
    <row r="62" spans="1:17" s="1" customFormat="1">
      <c r="A62" s="305">
        <v>3</v>
      </c>
      <c r="B62" s="331" t="s">
        <v>4</v>
      </c>
      <c r="C62" s="332" t="s">
        <v>87</v>
      </c>
      <c r="D62" s="317">
        <v>6310.5490000000009</v>
      </c>
      <c r="E62" s="323">
        <v>5306.72</v>
      </c>
      <c r="F62" s="319">
        <v>-1520.451</v>
      </c>
      <c r="G62" s="313">
        <v>3786.2690000000002</v>
      </c>
      <c r="H62" s="320"/>
      <c r="I62" s="330">
        <v>177.845</v>
      </c>
      <c r="J62" s="330">
        <v>470.66000000000008</v>
      </c>
      <c r="K62" s="330">
        <v>84.62</v>
      </c>
      <c r="L62" s="330">
        <v>5.700000000000002</v>
      </c>
      <c r="M62" s="330">
        <v>58.624999999999986</v>
      </c>
      <c r="N62" s="330">
        <v>25.866000000000003</v>
      </c>
      <c r="O62" s="330">
        <v>884.69299999999998</v>
      </c>
      <c r="P62" s="330">
        <v>2078.2600000000002</v>
      </c>
      <c r="Q62" s="134"/>
    </row>
    <row r="63" spans="1:17" s="1" customFormat="1" hidden="1">
      <c r="A63" s="285">
        <v>4</v>
      </c>
      <c r="B63" s="286" t="s">
        <v>181</v>
      </c>
      <c r="C63" s="287" t="s">
        <v>178</v>
      </c>
      <c r="D63" s="288"/>
      <c r="E63" s="289"/>
      <c r="F63" s="290">
        <v>0</v>
      </c>
      <c r="G63" s="304">
        <v>0</v>
      </c>
      <c r="H63" s="292"/>
      <c r="I63" s="291"/>
      <c r="J63" s="291"/>
      <c r="K63" s="291"/>
      <c r="L63" s="291"/>
      <c r="M63" s="291"/>
      <c r="N63" s="291"/>
      <c r="O63" s="291"/>
      <c r="P63" s="291"/>
      <c r="Q63" s="134"/>
    </row>
    <row r="64" spans="1:17" s="1" customFormat="1" hidden="1">
      <c r="A64" s="47">
        <v>5</v>
      </c>
      <c r="B64" s="48" t="s">
        <v>182</v>
      </c>
      <c r="C64" s="36" t="s">
        <v>179</v>
      </c>
      <c r="D64" s="43"/>
      <c r="E64" s="131"/>
      <c r="F64" s="44">
        <v>0</v>
      </c>
      <c r="G64" s="45">
        <v>0</v>
      </c>
      <c r="H64" s="46"/>
      <c r="I64" s="49"/>
      <c r="J64" s="49"/>
      <c r="K64" s="49"/>
      <c r="L64" s="49"/>
      <c r="M64" s="49"/>
      <c r="N64" s="49"/>
      <c r="O64" s="49"/>
      <c r="P64" s="49"/>
      <c r="Q64" s="134"/>
    </row>
    <row r="65" spans="1:17" s="1" customFormat="1">
      <c r="A65" s="50">
        <v>6</v>
      </c>
      <c r="B65" s="51" t="s">
        <v>183</v>
      </c>
      <c r="C65" s="52" t="s">
        <v>180</v>
      </c>
      <c r="D65" s="53">
        <v>0</v>
      </c>
      <c r="E65" s="293"/>
      <c r="F65" s="54">
        <v>1677.46</v>
      </c>
      <c r="G65" s="55">
        <v>1677.46</v>
      </c>
      <c r="H65" s="56"/>
      <c r="I65" s="294">
        <v>1677.46</v>
      </c>
      <c r="J65" s="294"/>
      <c r="K65" s="294"/>
      <c r="L65" s="294"/>
      <c r="M65" s="294"/>
      <c r="N65" s="294"/>
      <c r="O65" s="294"/>
      <c r="P65" s="294"/>
      <c r="Q65" s="134"/>
    </row>
    <row r="66" spans="1:17" s="1" customFormat="1" hidden="1">
      <c r="A66" s="285" t="s">
        <v>58</v>
      </c>
      <c r="B66" s="286" t="s">
        <v>201</v>
      </c>
      <c r="C66" s="287"/>
      <c r="D66" s="288"/>
      <c r="E66" s="289"/>
      <c r="F66" s="290"/>
      <c r="G66" s="291"/>
      <c r="H66" s="292"/>
      <c r="I66" s="291"/>
      <c r="J66" s="291"/>
      <c r="K66" s="291"/>
      <c r="L66" s="291"/>
      <c r="M66" s="291"/>
      <c r="N66" s="291"/>
      <c r="O66" s="291"/>
      <c r="P66" s="291"/>
      <c r="Q66" s="134"/>
    </row>
    <row r="67" spans="1:17" s="1" customFormat="1" hidden="1">
      <c r="A67" s="47">
        <v>1</v>
      </c>
      <c r="B67" s="48" t="s">
        <v>184</v>
      </c>
      <c r="C67" s="36" t="s">
        <v>185</v>
      </c>
      <c r="D67" s="43"/>
      <c r="E67" s="131"/>
      <c r="F67" s="44"/>
      <c r="G67" s="49"/>
      <c r="H67" s="46"/>
      <c r="I67" s="49"/>
      <c r="J67" s="49"/>
      <c r="K67" s="49"/>
      <c r="L67" s="49"/>
      <c r="M67" s="49"/>
      <c r="N67" s="49"/>
      <c r="O67" s="49"/>
      <c r="P67" s="49"/>
      <c r="Q67" s="134"/>
    </row>
    <row r="68" spans="1:17" s="1" customFormat="1" ht="26.4" hidden="1">
      <c r="A68" s="47">
        <v>2</v>
      </c>
      <c r="B68" s="48" t="s">
        <v>186</v>
      </c>
      <c r="C68" s="36" t="s">
        <v>187</v>
      </c>
      <c r="D68" s="43"/>
      <c r="E68" s="131"/>
      <c r="F68" s="44"/>
      <c r="G68" s="49"/>
      <c r="H68" s="46"/>
      <c r="I68" s="49"/>
      <c r="J68" s="49"/>
      <c r="K68" s="49"/>
      <c r="L68" s="49"/>
      <c r="M68" s="49"/>
      <c r="N68" s="49"/>
      <c r="O68" s="49"/>
      <c r="P68" s="49"/>
      <c r="Q68" s="134"/>
    </row>
    <row r="69" spans="1:17" s="1" customFormat="1" hidden="1">
      <c r="A69" s="47">
        <v>3</v>
      </c>
      <c r="B69" s="48" t="s">
        <v>188</v>
      </c>
      <c r="C69" s="36" t="s">
        <v>189</v>
      </c>
      <c r="D69" s="43"/>
      <c r="E69" s="131"/>
      <c r="F69" s="44"/>
      <c r="G69" s="49"/>
      <c r="H69" s="46"/>
      <c r="I69" s="49"/>
      <c r="J69" s="49"/>
      <c r="K69" s="49"/>
      <c r="L69" s="49"/>
      <c r="M69" s="49"/>
      <c r="N69" s="49"/>
      <c r="O69" s="49"/>
      <c r="P69" s="49"/>
      <c r="Q69" s="134"/>
    </row>
    <row r="70" spans="1:17" s="1" customFormat="1" hidden="1">
      <c r="A70" s="47">
        <v>4</v>
      </c>
      <c r="B70" s="48" t="s">
        <v>192</v>
      </c>
      <c r="C70" s="36" t="s">
        <v>190</v>
      </c>
      <c r="D70" s="43"/>
      <c r="E70" s="131"/>
      <c r="F70" s="44"/>
      <c r="G70" s="49"/>
      <c r="H70" s="46"/>
      <c r="I70" s="49"/>
      <c r="J70" s="49"/>
      <c r="K70" s="49"/>
      <c r="L70" s="49"/>
      <c r="M70" s="49"/>
      <c r="N70" s="49"/>
      <c r="O70" s="49"/>
      <c r="P70" s="49"/>
    </row>
    <row r="71" spans="1:17" s="1" customFormat="1" hidden="1">
      <c r="A71" s="47">
        <v>5</v>
      </c>
      <c r="B71" s="48" t="s">
        <v>193</v>
      </c>
      <c r="C71" s="36" t="s">
        <v>191</v>
      </c>
      <c r="D71" s="43"/>
      <c r="E71" s="131"/>
      <c r="F71" s="44"/>
      <c r="G71" s="49"/>
      <c r="H71" s="46"/>
      <c r="I71" s="49"/>
      <c r="J71" s="49"/>
      <c r="K71" s="49"/>
      <c r="L71" s="49"/>
      <c r="M71" s="49"/>
      <c r="N71" s="49"/>
      <c r="O71" s="49"/>
      <c r="P71" s="49"/>
    </row>
    <row r="72" spans="1:17" s="1" customFormat="1" hidden="1">
      <c r="A72" s="47">
        <v>6</v>
      </c>
      <c r="B72" s="48" t="s">
        <v>194</v>
      </c>
      <c r="C72" s="36" t="s">
        <v>195</v>
      </c>
      <c r="D72" s="43"/>
      <c r="E72" s="131"/>
      <c r="F72" s="44"/>
      <c r="G72" s="49"/>
      <c r="H72" s="46"/>
      <c r="I72" s="49"/>
      <c r="J72" s="49"/>
      <c r="K72" s="49"/>
      <c r="L72" s="49"/>
      <c r="M72" s="49"/>
      <c r="N72" s="49"/>
      <c r="O72" s="49"/>
      <c r="P72" s="49"/>
    </row>
    <row r="73" spans="1:17" s="1" customFormat="1" hidden="1">
      <c r="A73" s="47">
        <v>7</v>
      </c>
      <c r="B73" s="48" t="s">
        <v>196</v>
      </c>
      <c r="C73" s="36" t="s">
        <v>197</v>
      </c>
      <c r="D73" s="43" t="e">
        <v>#REF!</v>
      </c>
      <c r="E73" s="130"/>
      <c r="F73" s="44">
        <v>0</v>
      </c>
      <c r="G73" s="45">
        <v>0</v>
      </c>
      <c r="H73" s="46" t="e">
        <v>#REF!</v>
      </c>
      <c r="I73" s="45"/>
      <c r="J73" s="45"/>
      <c r="K73" s="45"/>
      <c r="L73" s="45"/>
      <c r="M73" s="45"/>
      <c r="N73" s="45"/>
      <c r="O73" s="45"/>
      <c r="P73" s="45"/>
    </row>
    <row r="74" spans="1:17" s="1" customFormat="1" hidden="1">
      <c r="A74" s="47">
        <v>8</v>
      </c>
      <c r="B74" s="48" t="s">
        <v>31</v>
      </c>
      <c r="C74" s="36" t="s">
        <v>200</v>
      </c>
      <c r="D74" s="43" t="e">
        <v>#REF!</v>
      </c>
      <c r="E74" s="130"/>
      <c r="F74" s="44"/>
      <c r="G74" s="45">
        <v>0</v>
      </c>
      <c r="H74" s="46" t="e">
        <v>#REF!</v>
      </c>
      <c r="I74" s="45"/>
      <c r="J74" s="45"/>
      <c r="K74" s="45"/>
      <c r="L74" s="45"/>
      <c r="M74" s="45"/>
      <c r="N74" s="45"/>
      <c r="O74" s="45"/>
      <c r="P74" s="45"/>
    </row>
    <row r="75" spans="1:17" s="57" customFormat="1" hidden="1">
      <c r="A75" s="50">
        <v>9</v>
      </c>
      <c r="B75" s="51" t="s">
        <v>198</v>
      </c>
      <c r="C75" s="52" t="s">
        <v>199</v>
      </c>
      <c r="D75" s="53" t="e">
        <v>#REF!</v>
      </c>
      <c r="E75" s="132"/>
      <c r="F75" s="54"/>
      <c r="G75" s="55">
        <v>0</v>
      </c>
      <c r="H75" s="56" t="e">
        <v>#REF!</v>
      </c>
      <c r="I75" s="55"/>
      <c r="J75" s="55"/>
      <c r="K75" s="55"/>
      <c r="L75" s="55"/>
      <c r="M75" s="55"/>
      <c r="N75" s="55"/>
      <c r="O75" s="55"/>
      <c r="P75" s="55"/>
    </row>
    <row r="76" spans="1:17">
      <c r="A76" s="256" t="s">
        <v>202</v>
      </c>
      <c r="B76" s="256"/>
      <c r="C76" s="256"/>
      <c r="G76" s="3"/>
      <c r="H76" s="59"/>
    </row>
  </sheetData>
  <mergeCells count="13">
    <mergeCell ref="A1:B1"/>
    <mergeCell ref="O3:P3"/>
    <mergeCell ref="B4:B5"/>
    <mergeCell ref="A2:P2"/>
    <mergeCell ref="H4:H5"/>
    <mergeCell ref="D4:D5"/>
    <mergeCell ref="A76:C76"/>
    <mergeCell ref="I4:P4"/>
    <mergeCell ref="A4:A5"/>
    <mergeCell ref="F4:F5"/>
    <mergeCell ref="G4:G5"/>
    <mergeCell ref="C4:C5"/>
    <mergeCell ref="E4:E5"/>
  </mergeCells>
  <phoneticPr fontId="50" type="noConversion"/>
  <printOptions horizontalCentered="1"/>
  <pageMargins left="0.42" right="0.39370078740157483" top="0.59" bottom="0.6692913385826772" header="0.31" footer="0.23622047244094491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Danh muc cong trinh</vt:lpstr>
      <vt:lpstr>Giao thong - thuy loi</vt:lpstr>
      <vt:lpstr>Bieu HTSD 2015</vt:lpstr>
      <vt:lpstr>Bieu DCQH dat 2020 </vt:lpstr>
      <vt:lpstr>'Bieu HTSD 2015'!Print_Area</vt:lpstr>
      <vt:lpstr>'Bieu HTSD 2015'!Print_Titles</vt:lpstr>
      <vt:lpstr>'Danh muc cong trinh'!Print_Titles</vt:lpstr>
      <vt:lpstr>'Giao thong - thuy loi'!Print_Titles</vt:lpstr>
    </vt:vector>
  </TitlesOfParts>
  <Company>Sub_niapp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Bieu QH SD dat</dc:title>
  <dc:subject>TP Kon Tum</dc:subject>
  <dc:creator>Lehoaniapp</dc:creator>
  <cp:lastModifiedBy>admin</cp:lastModifiedBy>
  <cp:lastPrinted>2016-08-09T15:12:00Z</cp:lastPrinted>
  <dcterms:created xsi:type="dcterms:W3CDTF">2010-06-21T07:54:11Z</dcterms:created>
  <dcterms:modified xsi:type="dcterms:W3CDTF">2016-08-09T15:18:14Z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 Dinh Nghien">
    <vt:lpwstr>TP Kon Tum</vt:lpwstr>
  </property>
</Properties>
</file>